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iskstation\knatex\2025\Nabídky 2025\ZOO Zlín250912_WC Limpopo\Nabídka KNATEX\"/>
    </mc:Choice>
  </mc:AlternateContent>
  <xr:revisionPtr revIDLastSave="0" documentId="8_{DE4FBF5E-BBF5-4711-B7F9-3B4CDDD22DA5}" xr6:coauthVersionLast="47" xr6:coauthVersionMax="47" xr10:uidLastSave="{00000000-0000-0000-0000-000000000000}"/>
  <bookViews>
    <workbookView xWindow="28680" yWindow="-5145" windowWidth="29040" windowHeight="15720" xr2:uid="{6C92D0D9-90FC-440D-BFE2-AFCD9BFFA2E1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Pol'!$A$1:$U$243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6" i="1" l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G39" i="1"/>
  <c r="F39" i="1"/>
  <c r="G233" i="12"/>
  <c r="AC233" i="12"/>
  <c r="AD233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F11" i="12"/>
  <c r="G11" i="12"/>
  <c r="M11" i="12" s="1"/>
  <c r="I11" i="12"/>
  <c r="K11" i="12"/>
  <c r="O11" i="12"/>
  <c r="Q11" i="12"/>
  <c r="U11" i="12"/>
  <c r="F14" i="12"/>
  <c r="G14" i="12"/>
  <c r="M14" i="12" s="1"/>
  <c r="M13" i="12" s="1"/>
  <c r="I14" i="12"/>
  <c r="I13" i="12" s="1"/>
  <c r="K14" i="12"/>
  <c r="K13" i="12" s="1"/>
  <c r="O14" i="12"/>
  <c r="O13" i="12" s="1"/>
  <c r="Q14" i="12"/>
  <c r="Q13" i="12" s="1"/>
  <c r="U14" i="12"/>
  <c r="U13" i="12" s="1"/>
  <c r="F23" i="12"/>
  <c r="G23" i="12"/>
  <c r="M23" i="12" s="1"/>
  <c r="I23" i="12"/>
  <c r="K23" i="12"/>
  <c r="O23" i="12"/>
  <c r="Q23" i="12"/>
  <c r="U23" i="12"/>
  <c r="F30" i="12"/>
  <c r="G30" i="12"/>
  <c r="M30" i="12" s="1"/>
  <c r="M29" i="12" s="1"/>
  <c r="I30" i="12"/>
  <c r="I29" i="12" s="1"/>
  <c r="K30" i="12"/>
  <c r="K29" i="12" s="1"/>
  <c r="O30" i="12"/>
  <c r="O29" i="12" s="1"/>
  <c r="Q30" i="12"/>
  <c r="Q29" i="12" s="1"/>
  <c r="U30" i="12"/>
  <c r="U29" i="12" s="1"/>
  <c r="F38" i="12"/>
  <c r="G38" i="12"/>
  <c r="M38" i="12" s="1"/>
  <c r="M37" i="12" s="1"/>
  <c r="I38" i="12"/>
  <c r="I37" i="12" s="1"/>
  <c r="K38" i="12"/>
  <c r="K37" i="12" s="1"/>
  <c r="O38" i="12"/>
  <c r="O37" i="12" s="1"/>
  <c r="Q38" i="12"/>
  <c r="Q37" i="12" s="1"/>
  <c r="U38" i="12"/>
  <c r="U37" i="12" s="1"/>
  <c r="F39" i="12"/>
  <c r="G39" i="12"/>
  <c r="M39" i="12" s="1"/>
  <c r="I39" i="12"/>
  <c r="K39" i="12"/>
  <c r="O39" i="12"/>
  <c r="Q39" i="12"/>
  <c r="U39" i="12"/>
  <c r="F40" i="12"/>
  <c r="G40" i="12"/>
  <c r="M40" i="12" s="1"/>
  <c r="I40" i="12"/>
  <c r="K40" i="12"/>
  <c r="O40" i="12"/>
  <c r="Q40" i="12"/>
  <c r="U40" i="12"/>
  <c r="F43" i="12"/>
  <c r="G43" i="12"/>
  <c r="G42" i="12" s="1"/>
  <c r="I43" i="12"/>
  <c r="I42" i="12" s="1"/>
  <c r="K43" i="12"/>
  <c r="K42" i="12" s="1"/>
  <c r="M43" i="12"/>
  <c r="M42" i="12" s="1"/>
  <c r="O43" i="12"/>
  <c r="O42" i="12" s="1"/>
  <c r="Q43" i="12"/>
  <c r="Q42" i="12" s="1"/>
  <c r="U43" i="12"/>
  <c r="U42" i="12" s="1"/>
  <c r="F44" i="12"/>
  <c r="G44" i="12"/>
  <c r="I44" i="12"/>
  <c r="K44" i="12"/>
  <c r="M44" i="12"/>
  <c r="O44" i="12"/>
  <c r="Q44" i="12"/>
  <c r="U44" i="12"/>
  <c r="F45" i="12"/>
  <c r="G45" i="12"/>
  <c r="I45" i="12"/>
  <c r="K45" i="12"/>
  <c r="M45" i="12"/>
  <c r="O45" i="12"/>
  <c r="Q45" i="12"/>
  <c r="U45" i="12"/>
  <c r="F46" i="12"/>
  <c r="G46" i="12"/>
  <c r="I46" i="12"/>
  <c r="K46" i="12"/>
  <c r="M46" i="12"/>
  <c r="O46" i="12"/>
  <c r="Q46" i="12"/>
  <c r="U46" i="12"/>
  <c r="F48" i="12"/>
  <c r="G48" i="12"/>
  <c r="G47" i="12" s="1"/>
  <c r="I48" i="12"/>
  <c r="I47" i="12" s="1"/>
  <c r="K48" i="12"/>
  <c r="K47" i="12" s="1"/>
  <c r="M48" i="12"/>
  <c r="M47" i="12" s="1"/>
  <c r="O48" i="12"/>
  <c r="O47" i="12" s="1"/>
  <c r="Q48" i="12"/>
  <c r="Q47" i="12" s="1"/>
  <c r="U48" i="12"/>
  <c r="U47" i="12" s="1"/>
  <c r="F50" i="12"/>
  <c r="G50" i="12"/>
  <c r="G49" i="12" s="1"/>
  <c r="I50" i="12"/>
  <c r="I49" i="12" s="1"/>
  <c r="K50" i="12"/>
  <c r="K49" i="12" s="1"/>
  <c r="O50" i="12"/>
  <c r="O49" i="12" s="1"/>
  <c r="Q50" i="12"/>
  <c r="Q49" i="12" s="1"/>
  <c r="U50" i="12"/>
  <c r="U49" i="12" s="1"/>
  <c r="F52" i="12"/>
  <c r="G52" i="12"/>
  <c r="G51" i="12" s="1"/>
  <c r="I52" i="12"/>
  <c r="I51" i="12" s="1"/>
  <c r="K52" i="12"/>
  <c r="K51" i="12" s="1"/>
  <c r="O52" i="12"/>
  <c r="O51" i="12" s="1"/>
  <c r="Q52" i="12"/>
  <c r="Q51" i="12" s="1"/>
  <c r="U52" i="12"/>
  <c r="U51" i="12" s="1"/>
  <c r="F53" i="12"/>
  <c r="G53" i="12"/>
  <c r="M53" i="12" s="1"/>
  <c r="I53" i="12"/>
  <c r="K53" i="12"/>
  <c r="O53" i="12"/>
  <c r="Q53" i="12"/>
  <c r="U53" i="12"/>
  <c r="F60" i="12"/>
  <c r="G60" i="12"/>
  <c r="M60" i="12" s="1"/>
  <c r="I60" i="12"/>
  <c r="K60" i="12"/>
  <c r="O60" i="12"/>
  <c r="Q60" i="12"/>
  <c r="U60" i="12"/>
  <c r="F69" i="12"/>
  <c r="G69" i="12"/>
  <c r="M69" i="12" s="1"/>
  <c r="I69" i="12"/>
  <c r="K69" i="12"/>
  <c r="O69" i="12"/>
  <c r="Q69" i="12"/>
  <c r="U69" i="12"/>
  <c r="F72" i="12"/>
  <c r="G72" i="12"/>
  <c r="M72" i="12" s="1"/>
  <c r="I72" i="12"/>
  <c r="K72" i="12"/>
  <c r="O72" i="12"/>
  <c r="Q72" i="12"/>
  <c r="U72" i="12"/>
  <c r="F73" i="12"/>
  <c r="G73" i="12"/>
  <c r="M73" i="12" s="1"/>
  <c r="I73" i="12"/>
  <c r="K73" i="12"/>
  <c r="O73" i="12"/>
  <c r="Q73" i="12"/>
  <c r="U73" i="12"/>
  <c r="F74" i="12"/>
  <c r="G74" i="12"/>
  <c r="M74" i="12" s="1"/>
  <c r="I74" i="12"/>
  <c r="K74" i="12"/>
  <c r="O74" i="12"/>
  <c r="Q74" i="12"/>
  <c r="U74" i="12"/>
  <c r="F76" i="12"/>
  <c r="G76" i="12" s="1"/>
  <c r="I76" i="12"/>
  <c r="I75" i="12" s="1"/>
  <c r="K76" i="12"/>
  <c r="K75" i="12" s="1"/>
  <c r="O76" i="12"/>
  <c r="O75" i="12" s="1"/>
  <c r="Q76" i="12"/>
  <c r="Q75" i="12" s="1"/>
  <c r="U76" i="12"/>
  <c r="U75" i="12" s="1"/>
  <c r="F83" i="12"/>
  <c r="G83" i="12"/>
  <c r="M83" i="12" s="1"/>
  <c r="M82" i="12" s="1"/>
  <c r="I83" i="12"/>
  <c r="I82" i="12" s="1"/>
  <c r="K83" i="12"/>
  <c r="K82" i="12" s="1"/>
  <c r="O83" i="12"/>
  <c r="O82" i="12" s="1"/>
  <c r="Q83" i="12"/>
  <c r="Q82" i="12" s="1"/>
  <c r="U83" i="12"/>
  <c r="U82" i="12" s="1"/>
  <c r="F85" i="12"/>
  <c r="G85" i="12"/>
  <c r="M85" i="12" s="1"/>
  <c r="M84" i="12" s="1"/>
  <c r="I85" i="12"/>
  <c r="I84" i="12" s="1"/>
  <c r="K85" i="12"/>
  <c r="K84" i="12" s="1"/>
  <c r="O85" i="12"/>
  <c r="O84" i="12" s="1"/>
  <c r="Q85" i="12"/>
  <c r="Q84" i="12" s="1"/>
  <c r="U85" i="12"/>
  <c r="U84" i="12" s="1"/>
  <c r="F87" i="12"/>
  <c r="G87" i="12"/>
  <c r="M87" i="12" s="1"/>
  <c r="I87" i="12"/>
  <c r="I86" i="12" s="1"/>
  <c r="K87" i="12"/>
  <c r="K86" i="12" s="1"/>
  <c r="O87" i="12"/>
  <c r="O86" i="12" s="1"/>
  <c r="Q87" i="12"/>
  <c r="Q86" i="12" s="1"/>
  <c r="U87" i="12"/>
  <c r="U86" i="12" s="1"/>
  <c r="F88" i="12"/>
  <c r="G88" i="12"/>
  <c r="M88" i="12" s="1"/>
  <c r="I88" i="12"/>
  <c r="K88" i="12"/>
  <c r="O88" i="12"/>
  <c r="Q88" i="12"/>
  <c r="U88" i="12"/>
  <c r="F89" i="12"/>
  <c r="G89" i="12"/>
  <c r="M89" i="12" s="1"/>
  <c r="I89" i="12"/>
  <c r="K89" i="12"/>
  <c r="O89" i="12"/>
  <c r="Q89" i="12"/>
  <c r="U89" i="12"/>
  <c r="F90" i="12"/>
  <c r="G90" i="12"/>
  <c r="M90" i="12" s="1"/>
  <c r="I90" i="12"/>
  <c r="K90" i="12"/>
  <c r="O90" i="12"/>
  <c r="Q90" i="12"/>
  <c r="U90" i="12"/>
  <c r="F91" i="12"/>
  <c r="G91" i="12"/>
  <c r="M91" i="12" s="1"/>
  <c r="I91" i="12"/>
  <c r="K91" i="12"/>
  <c r="O91" i="12"/>
  <c r="Q91" i="12"/>
  <c r="U91" i="12"/>
  <c r="F92" i="12"/>
  <c r="G92" i="12"/>
  <c r="M92" i="12" s="1"/>
  <c r="I92" i="12"/>
  <c r="K92" i="12"/>
  <c r="O92" i="12"/>
  <c r="Q92" i="12"/>
  <c r="U92" i="12"/>
  <c r="F93" i="12"/>
  <c r="G93" i="12"/>
  <c r="M93" i="12" s="1"/>
  <c r="I93" i="12"/>
  <c r="K93" i="12"/>
  <c r="O93" i="12"/>
  <c r="Q93" i="12"/>
  <c r="U93" i="12"/>
  <c r="F94" i="12"/>
  <c r="G94" i="12"/>
  <c r="M94" i="12" s="1"/>
  <c r="I94" i="12"/>
  <c r="K94" i="12"/>
  <c r="O94" i="12"/>
  <c r="Q94" i="12"/>
  <c r="U94" i="12"/>
  <c r="F95" i="12"/>
  <c r="G95" i="12"/>
  <c r="M95" i="12" s="1"/>
  <c r="I95" i="12"/>
  <c r="K95" i="12"/>
  <c r="O95" i="12"/>
  <c r="Q95" i="12"/>
  <c r="U95" i="12"/>
  <c r="F96" i="12"/>
  <c r="G96" i="12"/>
  <c r="M96" i="12" s="1"/>
  <c r="I96" i="12"/>
  <c r="K96" i="12"/>
  <c r="O96" i="12"/>
  <c r="Q96" i="12"/>
  <c r="U96" i="12"/>
  <c r="F97" i="12"/>
  <c r="G97" i="12"/>
  <c r="M97" i="12" s="1"/>
  <c r="I97" i="12"/>
  <c r="K97" i="12"/>
  <c r="O97" i="12"/>
  <c r="Q97" i="12"/>
  <c r="U97" i="12"/>
  <c r="F98" i="12"/>
  <c r="G98" i="12"/>
  <c r="M98" i="12" s="1"/>
  <c r="I98" i="12"/>
  <c r="K98" i="12"/>
  <c r="O98" i="12"/>
  <c r="Q98" i="12"/>
  <c r="U98" i="12"/>
  <c r="F99" i="12"/>
  <c r="G99" i="12"/>
  <c r="M99" i="12" s="1"/>
  <c r="I99" i="12"/>
  <c r="K99" i="12"/>
  <c r="O99" i="12"/>
  <c r="Q99" i="12"/>
  <c r="U99" i="12"/>
  <c r="F100" i="12"/>
  <c r="G100" i="12"/>
  <c r="M100" i="12" s="1"/>
  <c r="I100" i="12"/>
  <c r="K100" i="12"/>
  <c r="O100" i="12"/>
  <c r="Q100" i="12"/>
  <c r="U100" i="12"/>
  <c r="F101" i="12"/>
  <c r="G101" i="12"/>
  <c r="M101" i="12" s="1"/>
  <c r="I101" i="12"/>
  <c r="K101" i="12"/>
  <c r="O101" i="12"/>
  <c r="Q101" i="12"/>
  <c r="U101" i="12"/>
  <c r="F102" i="12"/>
  <c r="G102" i="12"/>
  <c r="M102" i="12" s="1"/>
  <c r="I102" i="12"/>
  <c r="K102" i="12"/>
  <c r="O102" i="12"/>
  <c r="Q102" i="12"/>
  <c r="U102" i="12"/>
  <c r="F103" i="12"/>
  <c r="G103" i="12"/>
  <c r="M103" i="12" s="1"/>
  <c r="I103" i="12"/>
  <c r="K103" i="12"/>
  <c r="O103" i="12"/>
  <c r="Q103" i="12"/>
  <c r="U103" i="12"/>
  <c r="F104" i="12"/>
  <c r="G104" i="12"/>
  <c r="M104" i="12" s="1"/>
  <c r="I104" i="12"/>
  <c r="K104" i="12"/>
  <c r="O104" i="12"/>
  <c r="Q104" i="12"/>
  <c r="U104" i="12"/>
  <c r="F105" i="12"/>
  <c r="G105" i="12"/>
  <c r="M105" i="12" s="1"/>
  <c r="I105" i="12"/>
  <c r="K105" i="12"/>
  <c r="O105" i="12"/>
  <c r="Q105" i="12"/>
  <c r="U105" i="12"/>
  <c r="F107" i="12"/>
  <c r="G107" i="12"/>
  <c r="M107" i="12" s="1"/>
  <c r="I107" i="12"/>
  <c r="K107" i="12"/>
  <c r="O107" i="12"/>
  <c r="Q107" i="12"/>
  <c r="U107" i="12"/>
  <c r="F109" i="12"/>
  <c r="G109" i="12"/>
  <c r="M109" i="12" s="1"/>
  <c r="I109" i="12"/>
  <c r="K109" i="12"/>
  <c r="O109" i="12"/>
  <c r="Q109" i="12"/>
  <c r="U109" i="12"/>
  <c r="F110" i="12"/>
  <c r="G110" i="12"/>
  <c r="M110" i="12" s="1"/>
  <c r="I110" i="12"/>
  <c r="K110" i="12"/>
  <c r="O110" i="12"/>
  <c r="Q110" i="12"/>
  <c r="U110" i="12"/>
  <c r="F111" i="12"/>
  <c r="G111" i="12"/>
  <c r="M111" i="12" s="1"/>
  <c r="I111" i="12"/>
  <c r="K111" i="12"/>
  <c r="O111" i="12"/>
  <c r="Q111" i="12"/>
  <c r="U111" i="12"/>
  <c r="F112" i="12"/>
  <c r="G112" i="12"/>
  <c r="M112" i="12" s="1"/>
  <c r="I112" i="12"/>
  <c r="K112" i="12"/>
  <c r="O112" i="12"/>
  <c r="Q112" i="12"/>
  <c r="U112" i="12"/>
  <c r="F113" i="12"/>
  <c r="G113" i="12"/>
  <c r="M113" i="12" s="1"/>
  <c r="I113" i="12"/>
  <c r="K113" i="12"/>
  <c r="O113" i="12"/>
  <c r="Q113" i="12"/>
  <c r="U113" i="12"/>
  <c r="F117" i="12"/>
  <c r="G117" i="12"/>
  <c r="M117" i="12" s="1"/>
  <c r="I117" i="12"/>
  <c r="K117" i="12"/>
  <c r="O117" i="12"/>
  <c r="Q117" i="12"/>
  <c r="U117" i="12"/>
  <c r="F122" i="12"/>
  <c r="G122" i="12"/>
  <c r="G121" i="12" s="1"/>
  <c r="I122" i="12"/>
  <c r="I121" i="12" s="1"/>
  <c r="K122" i="12"/>
  <c r="K121" i="12" s="1"/>
  <c r="M122" i="12"/>
  <c r="M121" i="12" s="1"/>
  <c r="O122" i="12"/>
  <c r="O121" i="12" s="1"/>
  <c r="Q122" i="12"/>
  <c r="Q121" i="12" s="1"/>
  <c r="U122" i="12"/>
  <c r="U121" i="12" s="1"/>
  <c r="F124" i="12"/>
  <c r="G124" i="12" s="1"/>
  <c r="I124" i="12"/>
  <c r="I123" i="12" s="1"/>
  <c r="K124" i="12"/>
  <c r="K123" i="12" s="1"/>
  <c r="O124" i="12"/>
  <c r="O123" i="12" s="1"/>
  <c r="Q124" i="12"/>
  <c r="Q123" i="12" s="1"/>
  <c r="U124" i="12"/>
  <c r="U123" i="12" s="1"/>
  <c r="F125" i="12"/>
  <c r="G125" i="12" s="1"/>
  <c r="M125" i="12" s="1"/>
  <c r="I125" i="12"/>
  <c r="K125" i="12"/>
  <c r="O125" i="12"/>
  <c r="Q125" i="12"/>
  <c r="U125" i="12"/>
  <c r="F126" i="12"/>
  <c r="G126" i="12" s="1"/>
  <c r="M126" i="12" s="1"/>
  <c r="I126" i="12"/>
  <c r="K126" i="12"/>
  <c r="O126" i="12"/>
  <c r="Q126" i="12"/>
  <c r="U126" i="12"/>
  <c r="F127" i="12"/>
  <c r="G127" i="12" s="1"/>
  <c r="M127" i="12" s="1"/>
  <c r="I127" i="12"/>
  <c r="K127" i="12"/>
  <c r="O127" i="12"/>
  <c r="Q127" i="12"/>
  <c r="U127" i="12"/>
  <c r="F134" i="12"/>
  <c r="G134" i="12" s="1"/>
  <c r="M134" i="12" s="1"/>
  <c r="I134" i="12"/>
  <c r="K134" i="12"/>
  <c r="O134" i="12"/>
  <c r="Q134" i="12"/>
  <c r="U134" i="12"/>
  <c r="F138" i="12"/>
  <c r="G138" i="12" s="1"/>
  <c r="M138" i="12" s="1"/>
  <c r="I138" i="12"/>
  <c r="K138" i="12"/>
  <c r="O138" i="12"/>
  <c r="Q138" i="12"/>
  <c r="U138" i="12"/>
  <c r="F140" i="12"/>
  <c r="G140" i="12" s="1"/>
  <c r="M140" i="12" s="1"/>
  <c r="I140" i="12"/>
  <c r="K140" i="12"/>
  <c r="O140" i="12"/>
  <c r="Q140" i="12"/>
  <c r="U140" i="12"/>
  <c r="F142" i="12"/>
  <c r="G142" i="12" s="1"/>
  <c r="M142" i="12" s="1"/>
  <c r="I142" i="12"/>
  <c r="K142" i="12"/>
  <c r="O142" i="12"/>
  <c r="Q142" i="12"/>
  <c r="U142" i="12"/>
  <c r="F144" i="12"/>
  <c r="G144" i="12" s="1"/>
  <c r="M144" i="12" s="1"/>
  <c r="I144" i="12"/>
  <c r="K144" i="12"/>
  <c r="O144" i="12"/>
  <c r="Q144" i="12"/>
  <c r="U144" i="12"/>
  <c r="F146" i="12"/>
  <c r="G146" i="12" s="1"/>
  <c r="M146" i="12" s="1"/>
  <c r="I146" i="12"/>
  <c r="K146" i="12"/>
  <c r="O146" i="12"/>
  <c r="Q146" i="12"/>
  <c r="U146" i="12"/>
  <c r="F148" i="12"/>
  <c r="G148" i="12" s="1"/>
  <c r="M148" i="12" s="1"/>
  <c r="I148" i="12"/>
  <c r="K148" i="12"/>
  <c r="O148" i="12"/>
  <c r="Q148" i="12"/>
  <c r="U148" i="12"/>
  <c r="F150" i="12"/>
  <c r="G150" i="12" s="1"/>
  <c r="M150" i="12" s="1"/>
  <c r="I150" i="12"/>
  <c r="K150" i="12"/>
  <c r="O150" i="12"/>
  <c r="Q150" i="12"/>
  <c r="U150" i="12"/>
  <c r="F152" i="12"/>
  <c r="G152" i="12" s="1"/>
  <c r="M152" i="12" s="1"/>
  <c r="I152" i="12"/>
  <c r="K152" i="12"/>
  <c r="O152" i="12"/>
  <c r="Q152" i="12"/>
  <c r="U152" i="12"/>
  <c r="F154" i="12"/>
  <c r="G154" i="12" s="1"/>
  <c r="M154" i="12" s="1"/>
  <c r="I154" i="12"/>
  <c r="K154" i="12"/>
  <c r="O154" i="12"/>
  <c r="Q154" i="12"/>
  <c r="U154" i="12"/>
  <c r="F156" i="12"/>
  <c r="G156" i="12" s="1"/>
  <c r="M156" i="12" s="1"/>
  <c r="I156" i="12"/>
  <c r="K156" i="12"/>
  <c r="O156" i="12"/>
  <c r="Q156" i="12"/>
  <c r="U156" i="12"/>
  <c r="F158" i="12"/>
  <c r="G158" i="12" s="1"/>
  <c r="M158" i="12" s="1"/>
  <c r="I158" i="12"/>
  <c r="K158" i="12"/>
  <c r="O158" i="12"/>
  <c r="Q158" i="12"/>
  <c r="U158" i="12"/>
  <c r="F159" i="12"/>
  <c r="G159" i="12" s="1"/>
  <c r="M159" i="12" s="1"/>
  <c r="I159" i="12"/>
  <c r="K159" i="12"/>
  <c r="O159" i="12"/>
  <c r="Q159" i="12"/>
  <c r="U159" i="12"/>
  <c r="F160" i="12"/>
  <c r="G160" i="12" s="1"/>
  <c r="M160" i="12" s="1"/>
  <c r="I160" i="12"/>
  <c r="K160" i="12"/>
  <c r="O160" i="12"/>
  <c r="Q160" i="12"/>
  <c r="U160" i="12"/>
  <c r="F161" i="12"/>
  <c r="G161" i="12" s="1"/>
  <c r="M161" i="12" s="1"/>
  <c r="I161" i="12"/>
  <c r="K161" i="12"/>
  <c r="O161" i="12"/>
  <c r="Q161" i="12"/>
  <c r="U161" i="12"/>
  <c r="F162" i="12"/>
  <c r="G162" i="12" s="1"/>
  <c r="M162" i="12" s="1"/>
  <c r="I162" i="12"/>
  <c r="K162" i="12"/>
  <c r="O162" i="12"/>
  <c r="Q162" i="12"/>
  <c r="U162" i="12"/>
  <c r="F163" i="12"/>
  <c r="G163" i="12" s="1"/>
  <c r="M163" i="12" s="1"/>
  <c r="I163" i="12"/>
  <c r="K163" i="12"/>
  <c r="O163" i="12"/>
  <c r="Q163" i="12"/>
  <c r="U163" i="12"/>
  <c r="F165" i="12"/>
  <c r="G165" i="12"/>
  <c r="G164" i="12" s="1"/>
  <c r="I165" i="12"/>
  <c r="I164" i="12" s="1"/>
  <c r="K165" i="12"/>
  <c r="K164" i="12" s="1"/>
  <c r="M165" i="12"/>
  <c r="M164" i="12" s="1"/>
  <c r="O165" i="12"/>
  <c r="O164" i="12" s="1"/>
  <c r="Q165" i="12"/>
  <c r="Q164" i="12" s="1"/>
  <c r="U165" i="12"/>
  <c r="U164" i="12" s="1"/>
  <c r="F167" i="12"/>
  <c r="G167" i="12"/>
  <c r="I167" i="12"/>
  <c r="K167" i="12"/>
  <c r="M167" i="12"/>
  <c r="O167" i="12"/>
  <c r="Q167" i="12"/>
  <c r="U167" i="12"/>
  <c r="F168" i="12"/>
  <c r="G168" i="12"/>
  <c r="I168" i="12"/>
  <c r="K168" i="12"/>
  <c r="M168" i="12"/>
  <c r="O168" i="12"/>
  <c r="Q168" i="12"/>
  <c r="U168" i="12"/>
  <c r="F169" i="12"/>
  <c r="G169" i="12"/>
  <c r="I169" i="12"/>
  <c r="K169" i="12"/>
  <c r="M169" i="12"/>
  <c r="O169" i="12"/>
  <c r="Q169" i="12"/>
  <c r="U169" i="12"/>
  <c r="F174" i="12"/>
  <c r="G174" i="12"/>
  <c r="I174" i="12"/>
  <c r="K174" i="12"/>
  <c r="M174" i="12"/>
  <c r="O174" i="12"/>
  <c r="Q174" i="12"/>
  <c r="U174" i="12"/>
  <c r="F177" i="12"/>
  <c r="G177" i="12"/>
  <c r="G176" i="12" s="1"/>
  <c r="I177" i="12"/>
  <c r="I176" i="12" s="1"/>
  <c r="K177" i="12"/>
  <c r="K176" i="12" s="1"/>
  <c r="O177" i="12"/>
  <c r="O176" i="12" s="1"/>
  <c r="Q177" i="12"/>
  <c r="Q176" i="12" s="1"/>
  <c r="U177" i="12"/>
  <c r="U176" i="12" s="1"/>
  <c r="F185" i="12"/>
  <c r="G185" i="12"/>
  <c r="M185" i="12" s="1"/>
  <c r="I185" i="12"/>
  <c r="K185" i="12"/>
  <c r="O185" i="12"/>
  <c r="Q185" i="12"/>
  <c r="U185" i="12"/>
  <c r="F192" i="12"/>
  <c r="G192" i="12"/>
  <c r="M192" i="12" s="1"/>
  <c r="I192" i="12"/>
  <c r="K192" i="12"/>
  <c r="O192" i="12"/>
  <c r="Q192" i="12"/>
  <c r="U192" i="12"/>
  <c r="F193" i="12"/>
  <c r="G193" i="12"/>
  <c r="M193" i="12" s="1"/>
  <c r="I193" i="12"/>
  <c r="K193" i="12"/>
  <c r="O193" i="12"/>
  <c r="Q193" i="12"/>
  <c r="U193" i="12"/>
  <c r="F194" i="12"/>
  <c r="G194" i="12"/>
  <c r="M194" i="12" s="1"/>
  <c r="I194" i="12"/>
  <c r="K194" i="12"/>
  <c r="O194" i="12"/>
  <c r="Q194" i="12"/>
  <c r="U194" i="12"/>
  <c r="F195" i="12"/>
  <c r="G195" i="12"/>
  <c r="M195" i="12" s="1"/>
  <c r="I195" i="12"/>
  <c r="K195" i="12"/>
  <c r="O195" i="12"/>
  <c r="Q195" i="12"/>
  <c r="U195" i="12"/>
  <c r="F196" i="12"/>
  <c r="G196" i="12"/>
  <c r="M196" i="12" s="1"/>
  <c r="I196" i="12"/>
  <c r="K196" i="12"/>
  <c r="O196" i="12"/>
  <c r="Q196" i="12"/>
  <c r="U196" i="12"/>
  <c r="F197" i="12"/>
  <c r="G197" i="12"/>
  <c r="M197" i="12" s="1"/>
  <c r="I197" i="12"/>
  <c r="K197" i="12"/>
  <c r="O197" i="12"/>
  <c r="Q197" i="12"/>
  <c r="U197" i="12"/>
  <c r="F198" i="12"/>
  <c r="G198" i="12"/>
  <c r="M198" i="12" s="1"/>
  <c r="I198" i="12"/>
  <c r="K198" i="12"/>
  <c r="O198" i="12"/>
  <c r="Q198" i="12"/>
  <c r="U198" i="12"/>
  <c r="F200" i="12"/>
  <c r="G200" i="12" s="1"/>
  <c r="I200" i="12"/>
  <c r="I199" i="12" s="1"/>
  <c r="K200" i="12"/>
  <c r="K199" i="12" s="1"/>
  <c r="O200" i="12"/>
  <c r="O199" i="12" s="1"/>
  <c r="Q200" i="12"/>
  <c r="Q199" i="12" s="1"/>
  <c r="U200" i="12"/>
  <c r="U199" i="12" s="1"/>
  <c r="F202" i="12"/>
  <c r="G202" i="12" s="1"/>
  <c r="M202" i="12" s="1"/>
  <c r="I202" i="12"/>
  <c r="K202" i="12"/>
  <c r="O202" i="12"/>
  <c r="Q202" i="12"/>
  <c r="U202" i="12"/>
  <c r="F208" i="12"/>
  <c r="G208" i="12" s="1"/>
  <c r="M208" i="12" s="1"/>
  <c r="I208" i="12"/>
  <c r="K208" i="12"/>
  <c r="O208" i="12"/>
  <c r="Q208" i="12"/>
  <c r="U208" i="12"/>
  <c r="F213" i="12"/>
  <c r="G213" i="12" s="1"/>
  <c r="M213" i="12" s="1"/>
  <c r="I213" i="12"/>
  <c r="K213" i="12"/>
  <c r="O213" i="12"/>
  <c r="Q213" i="12"/>
  <c r="U213" i="12"/>
  <c r="F215" i="12"/>
  <c r="G215" i="12" s="1"/>
  <c r="M215" i="12" s="1"/>
  <c r="I215" i="12"/>
  <c r="K215" i="12"/>
  <c r="O215" i="12"/>
  <c r="Q215" i="12"/>
  <c r="U215" i="12"/>
  <c r="G219" i="12"/>
  <c r="F220" i="12"/>
  <c r="G220" i="12"/>
  <c r="M220" i="12" s="1"/>
  <c r="M219" i="12" s="1"/>
  <c r="I220" i="12"/>
  <c r="I219" i="12" s="1"/>
  <c r="K220" i="12"/>
  <c r="K219" i="12" s="1"/>
  <c r="O220" i="12"/>
  <c r="O219" i="12" s="1"/>
  <c r="Q220" i="12"/>
  <c r="Q219" i="12" s="1"/>
  <c r="U220" i="12"/>
  <c r="U219" i="12" s="1"/>
  <c r="G221" i="12"/>
  <c r="F222" i="12"/>
  <c r="G222" i="12"/>
  <c r="M222" i="12" s="1"/>
  <c r="M221" i="12" s="1"/>
  <c r="I222" i="12"/>
  <c r="I221" i="12" s="1"/>
  <c r="K222" i="12"/>
  <c r="K221" i="12" s="1"/>
  <c r="O222" i="12"/>
  <c r="O221" i="12" s="1"/>
  <c r="Q222" i="12"/>
  <c r="Q221" i="12" s="1"/>
  <c r="U222" i="12"/>
  <c r="U221" i="12" s="1"/>
  <c r="G223" i="12"/>
  <c r="F224" i="12"/>
  <c r="G224" i="12"/>
  <c r="M224" i="12" s="1"/>
  <c r="I224" i="12"/>
  <c r="I223" i="12" s="1"/>
  <c r="K224" i="12"/>
  <c r="K223" i="12" s="1"/>
  <c r="O224" i="12"/>
  <c r="O223" i="12" s="1"/>
  <c r="Q224" i="12"/>
  <c r="Q223" i="12" s="1"/>
  <c r="U224" i="12"/>
  <c r="U223" i="12" s="1"/>
  <c r="F225" i="12"/>
  <c r="G225" i="12"/>
  <c r="M225" i="12" s="1"/>
  <c r="I225" i="12"/>
  <c r="K225" i="12"/>
  <c r="O225" i="12"/>
  <c r="Q225" i="12"/>
  <c r="U225" i="12"/>
  <c r="F226" i="12"/>
  <c r="G226" i="12"/>
  <c r="M226" i="12" s="1"/>
  <c r="I226" i="12"/>
  <c r="K226" i="12"/>
  <c r="O226" i="12"/>
  <c r="Q226" i="12"/>
  <c r="U226" i="12"/>
  <c r="F227" i="12"/>
  <c r="G227" i="12"/>
  <c r="M227" i="12" s="1"/>
  <c r="I227" i="12"/>
  <c r="K227" i="12"/>
  <c r="O227" i="12"/>
  <c r="Q227" i="12"/>
  <c r="U227" i="12"/>
  <c r="F228" i="12"/>
  <c r="G228" i="12"/>
  <c r="M228" i="12" s="1"/>
  <c r="I228" i="12"/>
  <c r="K228" i="12"/>
  <c r="O228" i="12"/>
  <c r="Q228" i="12"/>
  <c r="U228" i="12"/>
  <c r="F229" i="12"/>
  <c r="G229" i="12"/>
  <c r="M229" i="12" s="1"/>
  <c r="I229" i="12"/>
  <c r="K229" i="12"/>
  <c r="O229" i="12"/>
  <c r="Q229" i="12"/>
  <c r="U229" i="12"/>
  <c r="F230" i="12"/>
  <c r="G230" i="12"/>
  <c r="M230" i="12" s="1"/>
  <c r="I230" i="12"/>
  <c r="K230" i="12"/>
  <c r="O230" i="12"/>
  <c r="Q230" i="12"/>
  <c r="U230" i="12"/>
  <c r="F231" i="12"/>
  <c r="G231" i="12"/>
  <c r="M231" i="12" s="1"/>
  <c r="I231" i="12"/>
  <c r="K231" i="12"/>
  <c r="O231" i="12"/>
  <c r="Q231" i="12"/>
  <c r="U231" i="12"/>
  <c r="I20" i="1"/>
  <c r="I19" i="1"/>
  <c r="I18" i="1"/>
  <c r="I17" i="1"/>
  <c r="I16" i="1"/>
  <c r="G27" i="1"/>
  <c r="F40" i="1"/>
  <c r="G23" i="1" s="1"/>
  <c r="G40" i="1"/>
  <c r="G25" i="1" s="1"/>
  <c r="G26" i="1" s="1"/>
  <c r="H39" i="1"/>
  <c r="I39" i="1" s="1"/>
  <c r="I40" i="1" s="1"/>
  <c r="J39" i="1" s="1"/>
  <c r="J40" i="1" s="1"/>
  <c r="J28" i="1"/>
  <c r="J26" i="1"/>
  <c r="G38" i="1"/>
  <c r="F38" i="1"/>
  <c r="H32" i="1"/>
  <c r="J23" i="1"/>
  <c r="J24" i="1"/>
  <c r="J25" i="1"/>
  <c r="J27" i="1"/>
  <c r="E24" i="1"/>
  <c r="E26" i="1"/>
  <c r="I67" i="1" l="1"/>
  <c r="G24" i="1"/>
  <c r="G29" i="1" s="1"/>
  <c r="G28" i="1"/>
  <c r="M223" i="12"/>
  <c r="G199" i="12"/>
  <c r="M200" i="12"/>
  <c r="M199" i="12" s="1"/>
  <c r="M86" i="12"/>
  <c r="G123" i="12"/>
  <c r="M124" i="12"/>
  <c r="M123" i="12" s="1"/>
  <c r="G75" i="12"/>
  <c r="M76" i="12"/>
  <c r="M75" i="12" s="1"/>
  <c r="G82" i="12"/>
  <c r="G13" i="12"/>
  <c r="G84" i="12"/>
  <c r="G29" i="12"/>
  <c r="G86" i="12"/>
  <c r="M50" i="12"/>
  <c r="M49" i="12" s="1"/>
  <c r="G37" i="12"/>
  <c r="M177" i="12"/>
  <c r="M176" i="12" s="1"/>
  <c r="M52" i="12"/>
  <c r="M51" i="12" s="1"/>
  <c r="M9" i="12"/>
  <c r="M8" i="12" s="1"/>
  <c r="I21" i="1"/>
  <c r="H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A95647E2-38A1-4284-9BA3-DC51213FB647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6A1B3258-F909-4812-9A2A-2941CFC9F378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62B6B751-E40A-45B9-90FC-364F8805DCBB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FC1D2F38-AF9D-436E-9B59-78A1943A813F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D713044D-F009-478E-B23C-F65B614CE61D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ACDB7930-06BC-44FE-9DD2-9B5D17300C44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<sst xmlns="http://schemas.openxmlformats.org/spreadsheetml/2006/main" count="873" uniqueCount="398">
  <si>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</si>
  <si>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</si>
  <si>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</si>
  <si>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</si>
  <si>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</si>
  <si>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</si>
  <si>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</si>
  <si>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</si>
  <si>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</si>
  <si>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</si>
  <si>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</si>
  <si>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</si>
  <si>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</si>
  <si>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</si>
  <si>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</si>
  <si>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</si>
  <si>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</si>
  <si>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</si>
  <si>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</si>
  <si>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</si>
  <si>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</si>
  <si>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</si>
  <si>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</si>
  <si>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</si>
  <si>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</si>
  <si>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</si>
  <si>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</si>
  <si>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</si>
  <si>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</si>
  <si>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</si>
  <si>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</si>
  <si>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</si>
  <si>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</si>
  <si>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</si>
  <si>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</si>
  <si>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</si>
  <si>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</si>
  <si>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</si>
  <si>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</si>
  <si>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</si>
  <si>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</si>
  <si>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</si>
  <si>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</si>
  <si>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Zlín</t>
  </si>
  <si>
    <t>Rozpočet:</t>
  </si>
  <si>
    <t>Misto</t>
  </si>
  <si>
    <t>Ing. Marek Ajgl</t>
  </si>
  <si>
    <t>Rekonstrukce - WC Limpopo</t>
  </si>
  <si>
    <t>ZOO a zámek Zlín - Lešná, příspěvková organizace</t>
  </si>
  <si>
    <t>Lukovská 112</t>
  </si>
  <si>
    <t>Zlín - Štípa</t>
  </si>
  <si>
    <t>76314</t>
  </si>
  <si>
    <t>00090026</t>
  </si>
  <si>
    <t>CZ00090026</t>
  </si>
  <si>
    <t>Rozpočet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</si>
  <si>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</si>
  <si>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</si>
  <si>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</si>
  <si>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</si>
  <si>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</si>
  <si>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</si>
  <si>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</si>
  <si>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</si>
  <si>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6</t>
  </si>
  <si>
    <t>Úpravy povrchu,podlahy</t>
  </si>
  <si>
    <t>61</t>
  </si>
  <si>
    <t>Upravy povrchů vnitřní</t>
  </si>
  <si>
    <t>63</t>
  </si>
  <si>
    <t>Podlahy a podlahové konstrukce</t>
  </si>
  <si>
    <t>90</t>
  </si>
  <si>
    <t>Přípočty</t>
  </si>
  <si>
    <t>94</t>
  </si>
  <si>
    <t>Lešení a stavební výtahy</t>
  </si>
  <si>
    <t>96</t>
  </si>
  <si>
    <t>Bourání konstrukcí</t>
  </si>
  <si>
    <t>97</t>
  </si>
  <si>
    <t>Prorážení otvorů</t>
  </si>
  <si>
    <t>99</t>
  </si>
  <si>
    <t>Staveništní přesun hmot</t>
  </si>
  <si>
    <t>720</t>
  </si>
  <si>
    <t>Zdravotechnická instalace</t>
  </si>
  <si>
    <t>725</t>
  </si>
  <si>
    <t>Zařizovací předměty</t>
  </si>
  <si>
    <t>730</t>
  </si>
  <si>
    <t>Ústřední vytápění</t>
  </si>
  <si>
    <t>766</t>
  </si>
  <si>
    <t>Konstrukce truhlářské</t>
  </si>
  <si>
    <t>771</t>
  </si>
  <si>
    <t>Podlahy z dlaždic a obklady</t>
  </si>
  <si>
    <t>777</t>
  </si>
  <si>
    <t>Podlahy a stěny ze syntetických hmot</t>
  </si>
  <si>
    <t>784</t>
  </si>
  <si>
    <t>Malby</t>
  </si>
  <si>
    <t>M24</t>
  </si>
  <si>
    <t>Montáže vzduchotechnických zař</t>
  </si>
  <si>
    <t>M65</t>
  </si>
  <si>
    <t>Elektroinstalace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</si>
  <si>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</si>
  <si>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</si>
  <si>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</si>
  <si>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</si>
  <si>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</si>
  <si>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</si>
  <si>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</si>
  <si>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</si>
  <si>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</si>
  <si>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</si>
  <si>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</si>
  <si>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</si>
  <si>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</si>
  <si>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</si>
  <si>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</si>
  <si>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</si>
  <si>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</si>
  <si>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</si>
  <si>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</si>
  <si>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</si>
  <si>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</si>
  <si>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</si>
  <si>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</si>
  <si>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</si>
  <si>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</si>
  <si>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</si>
  <si>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</si>
  <si>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</si>
  <si>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</si>
  <si>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346244371RT2</t>
  </si>
  <si>
    <t>Zazdívka rýh, potrubí, kapes cihlami tl. 14 cm, s použitím suché maltové směsi</t>
  </si>
  <si>
    <t>m2</t>
  </si>
  <si>
    <t>POL1_0</t>
  </si>
  <si>
    <t>Odhad:15</t>
  </si>
  <si>
    <t>VV</t>
  </si>
  <si>
    <t>346244315R00</t>
  </si>
  <si>
    <t>Obezdívky van a WC nádržek z desek Ytong tl. 150 mm, odhad</t>
  </si>
  <si>
    <t>(1,59+3,11+1)*1,5</t>
  </si>
  <si>
    <t>342264051RT3</t>
  </si>
  <si>
    <t>Podhled sádrokartonový, 1x ocelová konstrukce CD, bez izolace, 1x opláštěná, desky tl. 12,5 mm, včetně dodávky desky Knauf GREEN GKBI tl. 12,5 mm, bez izolace</t>
  </si>
  <si>
    <t>101:8,4</t>
  </si>
  <si>
    <t>102:2,92</t>
  </si>
  <si>
    <t>103:4,48</t>
  </si>
  <si>
    <t>104:9,33</t>
  </si>
  <si>
    <t>105:4,43</t>
  </si>
  <si>
    <t>106:2,76</t>
  </si>
  <si>
    <t>107:1,06</t>
  </si>
  <si>
    <t>108:1,31</t>
  </si>
  <si>
    <t>34226.KN1</t>
  </si>
  <si>
    <t>Rampa pro LED osvětlení</t>
  </si>
  <si>
    <t>bm</t>
  </si>
  <si>
    <t>102:1,835*2+1,59*2</t>
  </si>
  <si>
    <t>103:1,835*2+2,44*2</t>
  </si>
  <si>
    <t>104:3*2+3,11*2</t>
  </si>
  <si>
    <t>105:1,8*2+2,46*2</t>
  </si>
  <si>
    <t>106:1,8*2+1,53*2</t>
  </si>
  <si>
    <t>602015193R00</t>
  </si>
  <si>
    <t>Podkladní nátěr stěn weberpodklad A</t>
  </si>
  <si>
    <t>101:25,47</t>
  </si>
  <si>
    <t>102:16,04</t>
  </si>
  <si>
    <t>103:19,28</t>
  </si>
  <si>
    <t>104:30,39</t>
  </si>
  <si>
    <t>105:20,78</t>
  </si>
  <si>
    <t>106:14,36</t>
  </si>
  <si>
    <t>612481211RU1</t>
  </si>
  <si>
    <t>Montáž výztužné sítě (perlinky) do stěrky - vnitřní stěny, včetně výztužné sítě a stěrkového tmelu weber</t>
  </si>
  <si>
    <t>612403386R00</t>
  </si>
  <si>
    <t>Hrubá výplň rýh ve stěnách do 10x10cm maltou z SMS</t>
  </si>
  <si>
    <t>m</t>
  </si>
  <si>
    <t>073 11-1101.RA0</t>
  </si>
  <si>
    <t xml:space="preserve">Vnitřní ostění a nadpraží, jednovrstvá vápenocementová omítka tl. 10 mm </t>
  </si>
  <si>
    <t>POL2_0</t>
  </si>
  <si>
    <t>2,8*2</t>
  </si>
  <si>
    <t>632411105R00</t>
  </si>
  <si>
    <t>Samonivelační stěrka Cemix, ruční zpracování tl. 5 mm</t>
  </si>
  <si>
    <t>63241.KN1</t>
  </si>
  <si>
    <t>Oprava a sponkování podlah - odhad</t>
  </si>
  <si>
    <t>kpl</t>
  </si>
  <si>
    <t>631311121R00</t>
  </si>
  <si>
    <t>Doplnění mazanin betonem do 1 m2, do tl. 8 cm, odhad</t>
  </si>
  <si>
    <t>m3</t>
  </si>
  <si>
    <t>631319213R00</t>
  </si>
  <si>
    <t>Příplatek za výrobu betonu C 20/25 ze složek na staveništi</t>
  </si>
  <si>
    <t>900      R02</t>
  </si>
  <si>
    <t>HZS - stavební přípomoce řemeslům, odhad</t>
  </si>
  <si>
    <t>h</t>
  </si>
  <si>
    <t>941955002R00</t>
  </si>
  <si>
    <t>Lešení lehké pomocné, výška podlahy do 1,9 m</t>
  </si>
  <si>
    <t>965081712R00</t>
  </si>
  <si>
    <t>Bourání dlažeb keramických tl.10 mm, pl. do 1 m2</t>
  </si>
  <si>
    <t>965048515R00</t>
  </si>
  <si>
    <t>Broušení betonových povrchů do tl. 5 mm</t>
  </si>
  <si>
    <t>963016111R00</t>
  </si>
  <si>
    <t>Demontáž podhledu SDK, kovová kce., 1xoplášť.12,5 mm</t>
  </si>
  <si>
    <t>962031116R00</t>
  </si>
  <si>
    <t>Bourání příček z cihel pálených plných tl. 140 mm</t>
  </si>
  <si>
    <t>2*0,9*1</t>
  </si>
  <si>
    <t>0,2*2*2</t>
  </si>
  <si>
    <t>962095012R00</t>
  </si>
  <si>
    <t>Demontáž dílců příčkových dl. do 2,5 m, H 24 m</t>
  </si>
  <si>
    <t>kus</t>
  </si>
  <si>
    <t>967031132R00</t>
  </si>
  <si>
    <t>Přisekání rovných ostění cihelných na MVC</t>
  </si>
  <si>
    <t>965043321RT2</t>
  </si>
  <si>
    <t>Bourání podkladů bet., potěr, tl, 10 cm, pl. 1 m2, mazanina tl. 8 - 10 cm s potěrem</t>
  </si>
  <si>
    <t>978059521R00</t>
  </si>
  <si>
    <t>Odsekání vnitřních obkladů stěn do 2 m2</t>
  </si>
  <si>
    <t>102:((1,835*2+1,59*2)*1,85)-1,8</t>
  </si>
  <si>
    <t>103:((1,835*2+2,44*2)*2,2)-1,4-1,6</t>
  </si>
  <si>
    <t>104:((3*2+3,11*2)*2,2)-1,4</t>
  </si>
  <si>
    <t>105:((1,8*2+2,462*2)*2,2)-1,4</t>
  </si>
  <si>
    <t>106:((1,53*2+1,8*2)*2,2)-1,4-1,6</t>
  </si>
  <si>
    <t>999281105R00</t>
  </si>
  <si>
    <t>Přesun hmot pro opravy a údržbu do výšky 6 m</t>
  </si>
  <si>
    <t>t</t>
  </si>
  <si>
    <t>POL7_0</t>
  </si>
  <si>
    <t>720.KN1</t>
  </si>
  <si>
    <t>ZTI - viz. samostatný rozpočet</t>
  </si>
  <si>
    <t>725-2</t>
  </si>
  <si>
    <t>Dávkovač mádla MErida Top - na dolévání</t>
  </si>
  <si>
    <t>ks</t>
  </si>
  <si>
    <t>752-3</t>
  </si>
  <si>
    <t>Zásobník na toal.papír Merida Top MAXI, vč. montáže</t>
  </si>
  <si>
    <t>752-4</t>
  </si>
  <si>
    <t>Baterie Dyson Airblade wash+dry - WD04 short, dodáka + montáž</t>
  </si>
  <si>
    <t>752-5</t>
  </si>
  <si>
    <t>R4.1 - Osoušeč rukou ECOSTEP + ZS Gel - stříbrný</t>
  </si>
  <si>
    <t>725-6</t>
  </si>
  <si>
    <t>WC štětka, miska sklo - 104113014, včetně montáže</t>
  </si>
  <si>
    <t>725-7</t>
  </si>
  <si>
    <t>Tlačítko Geberit SIGMA - nerez ocel - 115.882.SN.1</t>
  </si>
  <si>
    <t>725-8</t>
  </si>
  <si>
    <t>Umyvadlo pro invalidy MIO 65 cm - 1371.4000.104.1</t>
  </si>
  <si>
    <t>725-9</t>
  </si>
  <si>
    <t>Vtok umyvadlový OPTIMA 5/4 clic-clac CELOCHROM, VF785CR</t>
  </si>
  <si>
    <t>725-10</t>
  </si>
  <si>
    <t>Sifon umyvadlový  Optima 5/4 CR - SIFM</t>
  </si>
  <si>
    <t>725-11</t>
  </si>
  <si>
    <t>Baterie Metalia 55 dřezová lékařská páka CR, 55096L.0</t>
  </si>
  <si>
    <t>725-12</t>
  </si>
  <si>
    <t>PRO závěsný klozet Ploché spl.</t>
  </si>
  <si>
    <t>725-13</t>
  </si>
  <si>
    <t>PRO slim sedátko H8989650000001</t>
  </si>
  <si>
    <t>725-14</t>
  </si>
  <si>
    <t>DEEP WC invalidní závěsné 70 - 2064.2.000.000.1</t>
  </si>
  <si>
    <t>725-15</t>
  </si>
  <si>
    <t>Klozetové sedátko bez poklopu kov.panty, 9328.2.000.063.1</t>
  </si>
  <si>
    <t>725-16</t>
  </si>
  <si>
    <t>Zvukoizolační vložka pro záv. WC , VLOZKAWC</t>
  </si>
  <si>
    <t>725-17</t>
  </si>
  <si>
    <t>Madlo HELP sklopné úchyt U 813 mm brus, 301607472</t>
  </si>
  <si>
    <t>725-18</t>
  </si>
  <si>
    <t>Madlo HELP pevné úchyt U 813 mm brus</t>
  </si>
  <si>
    <t>725-19</t>
  </si>
  <si>
    <t>Pisoár ANTERO elektr. - H8411524004011</t>
  </si>
  <si>
    <t>725-20</t>
  </si>
  <si>
    <t>Umyvadlo - materiál Corian Glacier White 2440x600, čelní hrana 100 mm, 3x umyvadlo, 3xvýřez pro bater</t>
  </si>
  <si>
    <t>WC ženy:1</t>
  </si>
  <si>
    <t>725-21</t>
  </si>
  <si>
    <t>Umyvadlo - materiál Corian Glacier White 1530x600, čelní hrana 100 mm, 1x umyvadlo, 1xvýřez pro bater</t>
  </si>
  <si>
    <t>WC muži:1</t>
  </si>
  <si>
    <t>725-22</t>
  </si>
  <si>
    <t>D+M Přebalovací pult vertikální na zeď, bílý</t>
  </si>
  <si>
    <t>725-23</t>
  </si>
  <si>
    <t>D+M zrcadlo 2440/900</t>
  </si>
  <si>
    <t>725-24</t>
  </si>
  <si>
    <t>D+M zrcadlo 1530/900</t>
  </si>
  <si>
    <t>72524_</t>
  </si>
  <si>
    <t>Demontáž WC kabin</t>
  </si>
  <si>
    <t>soub</t>
  </si>
  <si>
    <t>72524_01</t>
  </si>
  <si>
    <t>D+M LTD 1 kabina (1,8 +1D/2,00), WC muži</t>
  </si>
  <si>
    <t>WC HLAVNÍ VSTUP:</t>
  </si>
  <si>
    <t>WC MUŽI:</t>
  </si>
  <si>
    <t>- dveře 650 mm, otevírání ven, pravé:1</t>
  </si>
  <si>
    <t>D+M LTD 3 kabina (3,11+2*1,80+3D/2,00), WC ženy</t>
  </si>
  <si>
    <t>- dveře 650 mm, otevírání ven,1x pravé, 1x levé:1</t>
  </si>
  <si>
    <t>730.1</t>
  </si>
  <si>
    <t>Výměna otopných těles - odhad</t>
  </si>
  <si>
    <t>766670011R00</t>
  </si>
  <si>
    <t>Montáž obložkové zárubně a dřevěného křídla dveří, včetně kování</t>
  </si>
  <si>
    <t>766662811R00</t>
  </si>
  <si>
    <t>Demontáž stávajících dveří 1křídlových, včetně zárubní</t>
  </si>
  <si>
    <t>76666_01</t>
  </si>
  <si>
    <t>Silikonování obvodu zárubní + u podlahy</t>
  </si>
  <si>
    <t>611601201R</t>
  </si>
  <si>
    <t xml:space="preserve">Dveře vnitřní 3D 90 dub, sherman KLASIK 5, sklo L, 900x1970, sklo Satinato 4 mm + větr.mřížka 80x400 </t>
  </si>
  <si>
    <t>POL3_0</t>
  </si>
  <si>
    <t>Limpopo - WC Invalida:</t>
  </si>
  <si>
    <t>Dveře CPL SOLO 3D, dub sherman:1</t>
  </si>
  <si>
    <t>- závěs pozink - 1610101:</t>
  </si>
  <si>
    <t>- zámek 72/55 kov WC - K-1572748K:</t>
  </si>
  <si>
    <t>- rám MDF pro dveře 900x1970 mm - K-RMDF060:</t>
  </si>
  <si>
    <t>- plná DTD výplň - 0600560:</t>
  </si>
  <si>
    <t>61181405R</t>
  </si>
  <si>
    <t>Zárubeň obložková 16 mm 3D dub sherman 90 L, 100 mm</t>
  </si>
  <si>
    <t>Obložková zárubeň 16 mm, CPL SOLO 3D dub, sherman 900x1970 mm, levé:1</t>
  </si>
  <si>
    <t>- kov-panty 071 pozink - D-KK071:</t>
  </si>
  <si>
    <t xml:space="preserve">Dveře vnitřní 3D 80 dub, sherman KLASIK 5, sklo P, 800x1970, sklo Satinato 4mm + větr.mřížka 80x400 </t>
  </si>
  <si>
    <t>Limpopo - WC ženy vstup:1</t>
  </si>
  <si>
    <t>Zárubeň obložková 16 mm 3D dub, sherman 80 P, 100 mm</t>
  </si>
  <si>
    <t>Dveře vnitřní 3D 60 dub, sherman KLASIK, plné P, 600x1970 větr.mř. 80x400</t>
  </si>
  <si>
    <t>Limpopo - Úklidová místnost levá:1</t>
  </si>
  <si>
    <t>Zárubeň obložková 16 mm 3D dub, sherman 60 P, 110 mm</t>
  </si>
  <si>
    <t>Limpopo - WC muži vstup:1</t>
  </si>
  <si>
    <t>Zárubeň obložková 16 mm 3D dub, sherman 80 P, 110 mm</t>
  </si>
  <si>
    <t xml:space="preserve">Dveře vnitřní 3D 80 dub, sherman KLASIK 5, sklo P, 800x1970, sklo Satinato 4mm </t>
  </si>
  <si>
    <t>Limpopo - Restaurace:1</t>
  </si>
  <si>
    <t>Zárubeň obložková 16 mm 3D dub, sherman 80 P, 170 mm</t>
  </si>
  <si>
    <t>Limpopo - Úklidová místnost Pravá:1</t>
  </si>
  <si>
    <t>611.KN1</t>
  </si>
  <si>
    <t>Kování Palermo s čepy PZ klika/klika</t>
  </si>
  <si>
    <t>Kování Palermo s čepy BB klika/klika</t>
  </si>
  <si>
    <t>Kování Palermo s čepy WC klika/klika</t>
  </si>
  <si>
    <t>Vložka STAR</t>
  </si>
  <si>
    <t>611.KN2</t>
  </si>
  <si>
    <t xml:space="preserve">Zkrácení dveří </t>
  </si>
  <si>
    <t>611.KN3</t>
  </si>
  <si>
    <t>Zkrácení zárubně</t>
  </si>
  <si>
    <t>771101210R00</t>
  </si>
  <si>
    <t>Penetrace podkladu pod dlažby</t>
  </si>
  <si>
    <t>771575118R00</t>
  </si>
  <si>
    <t>Montáž podlah z dlaždic hladkých keramických, do tmele, 600 x 600 mm</t>
  </si>
  <si>
    <t>771579793R00</t>
  </si>
  <si>
    <t>Příplatek za spárovací hmotu - plošně, podlahy z dlaždic keramických</t>
  </si>
  <si>
    <t>771578011R00</t>
  </si>
  <si>
    <t>Spára podlaha - stěna, silikonem</t>
  </si>
  <si>
    <t>3,14*2+3,16*2</t>
  </si>
  <si>
    <t>-0,8*3</t>
  </si>
  <si>
    <t>-0,6*2</t>
  </si>
  <si>
    <t>-0,9*2</t>
  </si>
  <si>
    <t>771.1</t>
  </si>
  <si>
    <t>Dodávka dlažby 600x600 mm - dle výběru investora</t>
  </si>
  <si>
    <t>8,4*1,15</t>
  </si>
  <si>
    <t>965043</t>
  </si>
  <si>
    <t>Podlaha_litá vrstva Mastertop BC 375, RAL 7032 - nutno vzorkovat</t>
  </si>
  <si>
    <t>Broušení podkladu:26</t>
  </si>
  <si>
    <t>Soklová část opatřená akrylátovým nátěrem:</t>
  </si>
  <si>
    <t>Penetrace podkladu Mseal P 603:</t>
  </si>
  <si>
    <t>Uzavření podkladu Mtop BC 375:</t>
  </si>
  <si>
    <t>Litá vrstva Mtop BC 375 RAL 7032:</t>
  </si>
  <si>
    <t>PU UV stabilní matný lak Mastertop TC 442W RAL 7032:</t>
  </si>
  <si>
    <t>Zakrytí a oblepení, včetně odstranění:</t>
  </si>
  <si>
    <t>77751_2</t>
  </si>
  <si>
    <t>Příprava podkladu_stěny</t>
  </si>
  <si>
    <t>77751_1</t>
  </si>
  <si>
    <t>Stěrka stěny_Stolit K 0,75</t>
  </si>
  <si>
    <t>77751_3</t>
  </si>
  <si>
    <t>STO Miláno</t>
  </si>
  <si>
    <t>77751_4</t>
  </si>
  <si>
    <t>Feromicaco, nutno vzorkovat</t>
  </si>
  <si>
    <t>77751_5</t>
  </si>
  <si>
    <t>Lakování</t>
  </si>
  <si>
    <t>77751_6</t>
  </si>
  <si>
    <t>Broušení vrstev</t>
  </si>
  <si>
    <t>77751_7</t>
  </si>
  <si>
    <t>Doprava</t>
  </si>
  <si>
    <t>Zakrytí a oblepení, vč.odstranění vč.dodávky, fólie_stěny</t>
  </si>
  <si>
    <t>784402801R00</t>
  </si>
  <si>
    <t>Odstranění malby oškrábáním v místnosti H do 3,8 m</t>
  </si>
  <si>
    <t>784011221RT2</t>
  </si>
  <si>
    <t>Zakrytí předmětů, včetně odstranění, včetně dodávky fólie tl. 0,04 mm</t>
  </si>
  <si>
    <t>1,4*4</t>
  </si>
  <si>
    <t>1,6*4</t>
  </si>
  <si>
    <t>1,2*4</t>
  </si>
  <si>
    <t>1,8*4</t>
  </si>
  <si>
    <t>1,9*1</t>
  </si>
  <si>
    <t>784161401R00</t>
  </si>
  <si>
    <t>Penetrace podkladu nátěrem HET, Klasik, 1 x</t>
  </si>
  <si>
    <t>Podhled:34,6</t>
  </si>
  <si>
    <t>107 - stěny:9,61</t>
  </si>
  <si>
    <t>108 - stěny:11,38</t>
  </si>
  <si>
    <t>784442021RT1</t>
  </si>
  <si>
    <t>Malba disperzní interiér.HET Hetline,výška do 3,8m, pro sádrokartony, 2 x nátěr</t>
  </si>
  <si>
    <t>POdhled:34,6</t>
  </si>
  <si>
    <t>784165512R00</t>
  </si>
  <si>
    <t>Malba HET Klasik, bílá, bez penetrace, 2 x</t>
  </si>
  <si>
    <t>107:9,1</t>
  </si>
  <si>
    <t>108:11,38</t>
  </si>
  <si>
    <t>VZT - viz. samostatný rozpočet</t>
  </si>
  <si>
    <t>M65.1</t>
  </si>
  <si>
    <t>D+M elektroinstalace_viz.samostatný rozpočet</t>
  </si>
  <si>
    <t>1</t>
  </si>
  <si>
    <t>Přesun hmot a doprava</t>
  </si>
  <si>
    <t>2</t>
  </si>
  <si>
    <t>Likvidace odpadů</t>
  </si>
  <si>
    <t>Nakládka bouraných hmot</t>
  </si>
  <si>
    <t>Vliv provozu investora</t>
  </si>
  <si>
    <t>8</t>
  </si>
  <si>
    <t>Koordinační a kompletační činnost</t>
  </si>
  <si>
    <t>POL99_0</t>
  </si>
  <si>
    <t>5</t>
  </si>
  <si>
    <t>Doprava výrobků na sklad_dveře</t>
  </si>
  <si>
    <t>Doprava montážníka, přesun hmot, likvidace vlastního odpadu_dveře</t>
  </si>
  <si>
    <t>7</t>
  </si>
  <si>
    <t>Lividace původních dveří , zárubní, WC stěn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</si>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</sst>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6" fillId="0" borderId="33" xfId="0" applyNumberFormat="1" applyFont="1" applyBorder="1" applyAlignment="1">
      <alignment vertical="top" shrinkToFit="1"/>
    </xf>
    <xf numFmtId="174" fontId="17" fillId="0" borderId="33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7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73B4C113-71C6-442F-BA8B-82E73961A51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96AC8-3E8F-4870-BBDE-35C15F4D77D4}">
  <dimension ref="A1:G2"/>
  <sheetViews>
    <sheetView tabSelected="1" workbookViewId="0">
      <selection activeCell="C13" sqref="C13"/>
    </sheetView>
  </sheetViews>
  <sheetFormatPr defaultRowHeight="13.2" x14ac:dyDescent="0.25"/>
  <sheetData>
    <row r="1" spans="1:7" x14ac:dyDescent="0.25">
      <c r="A1" s="35" t="s">
        <v>38</v>
      </c>
    </row>
    <row r="2" spans="1:7" ht="57.75" customHeight="1" x14ac:dyDescent="0.25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52325-73CC-4CBC-86BB-C49DF4287C1F}">
  <sheetPr codeName="List5112">
    <tabColor rgb="FF66FF66"/>
  </sheetPr>
  <dimension ref="A1:O70"/>
  <sheetViews>
    <sheetView showGridLines="0" topLeftCell="B1" zoomScaleNormal="100" zoomScaleSheetLayoutView="75" workbookViewId="0">
      <selection activeCell="I11" sqref="I11:I12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 x14ac:dyDescent="0.25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5">
      <c r="A2" s="4"/>
      <c r="B2" s="105" t="s">
        <v>40</v>
      </c>
      <c r="C2" s="106"/>
      <c r="D2" s="107" t="s">
        <v>47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5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5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5">
      <c r="A5" s="4"/>
      <c r="B5" s="45" t="s">
        <v>21</v>
      </c>
      <c r="C5" s="5"/>
      <c r="D5" s="121" t="s">
        <v>48</v>
      </c>
      <c r="E5" s="25"/>
      <c r="F5" s="25"/>
      <c r="G5" s="25"/>
      <c r="H5" s="27" t="s">
        <v>33</v>
      </c>
      <c r="I5" s="121" t="s">
        <v>52</v>
      </c>
      <c r="J5" s="11"/>
    </row>
    <row r="6" spans="1:15" ht="15.75" customHeight="1" x14ac:dyDescent="0.25">
      <c r="A6" s="4"/>
      <c r="B6" s="39"/>
      <c r="C6" s="25"/>
      <c r="D6" s="121" t="s">
        <v>49</v>
      </c>
      <c r="E6" s="25"/>
      <c r="F6" s="25"/>
      <c r="G6" s="25"/>
      <c r="H6" s="27" t="s">
        <v>34</v>
      </c>
      <c r="I6" s="121" t="s">
        <v>53</v>
      </c>
      <c r="J6" s="11"/>
    </row>
    <row r="7" spans="1:15" ht="15.75" customHeight="1" x14ac:dyDescent="0.25">
      <c r="A7" s="4"/>
      <c r="B7" s="40"/>
      <c r="C7" s="122" t="s">
        <v>51</v>
      </c>
      <c r="D7" s="104" t="s">
        <v>50</v>
      </c>
      <c r="E7" s="32"/>
      <c r="F7" s="32"/>
      <c r="G7" s="32"/>
      <c r="H7" s="34"/>
      <c r="I7" s="32"/>
      <c r="J7" s="49"/>
    </row>
    <row r="8" spans="1:15" ht="24" hidden="1" customHeight="1" x14ac:dyDescent="0.25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5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5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5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5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5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5">
      <c r="A14" s="4"/>
      <c r="B14" s="64" t="s">
        <v>20</v>
      </c>
      <c r="C14" s="65"/>
      <c r="D14" s="66" t="s">
        <v>46</v>
      </c>
      <c r="E14" s="67"/>
      <c r="F14" s="67"/>
      <c r="G14" s="67"/>
      <c r="H14" s="68"/>
      <c r="I14" s="67"/>
      <c r="J14" s="69"/>
    </row>
    <row r="15" spans="1:15" ht="32.25" customHeight="1" x14ac:dyDescent="0.25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5">
      <c r="A16" s="192" t="s">
        <v>23</v>
      </c>
      <c r="B16" s="193" t="s">
        <v>23</v>
      </c>
      <c r="C16" s="56"/>
      <c r="D16" s="57"/>
      <c r="E16" s="80"/>
      <c r="F16" s="81"/>
      <c r="G16" s="80"/>
      <c r="H16" s="81"/>
      <c r="I16" s="80">
        <f>SUMIF(F47:F66,A16,I47:I66)+SUMIF(F47:F66,"PSU",I47:I66)</f>
        <v>0</v>
      </c>
      <c r="J16" s="82"/>
    </row>
    <row r="17" spans="1:10" ht="23.25" customHeight="1" x14ac:dyDescent="0.25">
      <c r="A17" s="192" t="s">
        <v>24</v>
      </c>
      <c r="B17" s="193" t="s">
        <v>24</v>
      </c>
      <c r="C17" s="56"/>
      <c r="D17" s="57"/>
      <c r="E17" s="80"/>
      <c r="F17" s="81"/>
      <c r="G17" s="80"/>
      <c r="H17" s="81"/>
      <c r="I17" s="80">
        <f>SUMIF(F47:F66,A17,I47:I66)</f>
        <v>0</v>
      </c>
      <c r="J17" s="82"/>
    </row>
    <row r="18" spans="1:10" ht="23.25" customHeight="1" x14ac:dyDescent="0.25">
      <c r="A18" s="192" t="s">
        <v>25</v>
      </c>
      <c r="B18" s="193" t="s">
        <v>25</v>
      </c>
      <c r="C18" s="56"/>
      <c r="D18" s="57"/>
      <c r="E18" s="80"/>
      <c r="F18" s="81"/>
      <c r="G18" s="80"/>
      <c r="H18" s="81"/>
      <c r="I18" s="80">
        <f>SUMIF(F47:F66,A18,I47:I66)</f>
        <v>0</v>
      </c>
      <c r="J18" s="82"/>
    </row>
    <row r="19" spans="1:10" ht="23.25" customHeight="1" x14ac:dyDescent="0.25">
      <c r="A19" s="192" t="s">
        <v>97</v>
      </c>
      <c r="B19" s="193" t="s">
        <v>26</v>
      </c>
      <c r="C19" s="56"/>
      <c r="D19" s="57"/>
      <c r="E19" s="80"/>
      <c r="F19" s="81"/>
      <c r="G19" s="80"/>
      <c r="H19" s="81"/>
      <c r="I19" s="80">
        <f>SUMIF(F47:F66,A19,I47:I66)</f>
        <v>0</v>
      </c>
      <c r="J19" s="82"/>
    </row>
    <row r="20" spans="1:10" ht="23.25" customHeight="1" x14ac:dyDescent="0.25">
      <c r="A20" s="192" t="s">
        <v>98</v>
      </c>
      <c r="B20" s="193" t="s">
        <v>27</v>
      </c>
      <c r="C20" s="56"/>
      <c r="D20" s="57"/>
      <c r="E20" s="80"/>
      <c r="F20" s="81"/>
      <c r="G20" s="80"/>
      <c r="H20" s="81"/>
      <c r="I20" s="80">
        <f>SUMIF(F47:F66,A20,I47:I66)</f>
        <v>0</v>
      </c>
      <c r="J20" s="82"/>
    </row>
    <row r="21" spans="1:10" ht="23.25" customHeight="1" x14ac:dyDescent="0.25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5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5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5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5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5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3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3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3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56</v>
      </c>
    </row>
    <row r="30" spans="1:10" ht="12.75" customHeight="1" x14ac:dyDescent="0.25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5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45946</v>
      </c>
      <c r="I32" s="37"/>
      <c r="J32" s="12"/>
    </row>
    <row r="33" spans="1:10" ht="47.25" customHeight="1" x14ac:dyDescent="0.25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5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 x14ac:dyDescent="0.25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3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10" ht="25.5" hidden="1" customHeight="1" x14ac:dyDescent="0.25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10" ht="25.5" hidden="1" customHeight="1" x14ac:dyDescent="0.25">
      <c r="A39" s="130">
        <v>1</v>
      </c>
      <c r="B39" s="136" t="s">
        <v>54</v>
      </c>
      <c r="C39" s="137" t="s">
        <v>47</v>
      </c>
      <c r="D39" s="138"/>
      <c r="E39" s="138"/>
      <c r="F39" s="146">
        <f>'Rozpočet Pol'!AC233</f>
        <v>0</v>
      </c>
      <c r="G39" s="147">
        <f>'Rozpočet Pol'!AD233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10" ht="25.5" hidden="1" customHeight="1" x14ac:dyDescent="0.25">
      <c r="A40" s="130"/>
      <c r="B40" s="140" t="s">
        <v>55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4" spans="1:10" ht="15.6" x14ac:dyDescent="0.3">
      <c r="B44" s="160" t="s">
        <v>57</v>
      </c>
    </row>
    <row r="46" spans="1:10" ht="25.5" customHeight="1" x14ac:dyDescent="0.25">
      <c r="A46" s="161"/>
      <c r="B46" s="167" t="s">
        <v>16</v>
      </c>
      <c r="C46" s="167" t="s">
        <v>5</v>
      </c>
      <c r="D46" s="168"/>
      <c r="E46" s="168"/>
      <c r="F46" s="171" t="s">
        <v>58</v>
      </c>
      <c r="G46" s="171"/>
      <c r="H46" s="171"/>
      <c r="I46" s="172" t="s">
        <v>28</v>
      </c>
      <c r="J46" s="172"/>
    </row>
    <row r="47" spans="1:10" ht="25.5" customHeight="1" x14ac:dyDescent="0.25">
      <c r="A47" s="162"/>
      <c r="B47" s="173" t="s">
        <v>59</v>
      </c>
      <c r="C47" s="174" t="s">
        <v>60</v>
      </c>
      <c r="D47" s="175"/>
      <c r="E47" s="175"/>
      <c r="F47" s="179" t="s">
        <v>23</v>
      </c>
      <c r="G47" s="180"/>
      <c r="H47" s="180"/>
      <c r="I47" s="181">
        <f>'Rozpočet Pol'!G8</f>
        <v>0</v>
      </c>
      <c r="J47" s="181"/>
    </row>
    <row r="48" spans="1:10" ht="25.5" customHeight="1" x14ac:dyDescent="0.25">
      <c r="A48" s="162"/>
      <c r="B48" s="165" t="s">
        <v>61</v>
      </c>
      <c r="C48" s="164" t="s">
        <v>62</v>
      </c>
      <c r="D48" s="166"/>
      <c r="E48" s="166"/>
      <c r="F48" s="182" t="s">
        <v>23</v>
      </c>
      <c r="G48" s="183"/>
      <c r="H48" s="183"/>
      <c r="I48" s="184">
        <f>'Rozpočet Pol'!G13</f>
        <v>0</v>
      </c>
      <c r="J48" s="184"/>
    </row>
    <row r="49" spans="1:10" ht="25.5" customHeight="1" x14ac:dyDescent="0.25">
      <c r="A49" s="162"/>
      <c r="B49" s="165" t="s">
        <v>63</v>
      </c>
      <c r="C49" s="164" t="s">
        <v>64</v>
      </c>
      <c r="D49" s="166"/>
      <c r="E49" s="166"/>
      <c r="F49" s="182" t="s">
        <v>23</v>
      </c>
      <c r="G49" s="183"/>
      <c r="H49" s="183"/>
      <c r="I49" s="184">
        <f>'Rozpočet Pol'!G29</f>
        <v>0</v>
      </c>
      <c r="J49" s="184"/>
    </row>
    <row r="50" spans="1:10" ht="25.5" customHeight="1" x14ac:dyDescent="0.25">
      <c r="A50" s="162"/>
      <c r="B50" s="165" t="s">
        <v>65</v>
      </c>
      <c r="C50" s="164" t="s">
        <v>66</v>
      </c>
      <c r="D50" s="166"/>
      <c r="E50" s="166"/>
      <c r="F50" s="182" t="s">
        <v>23</v>
      </c>
      <c r="G50" s="183"/>
      <c r="H50" s="183"/>
      <c r="I50" s="184">
        <f>'Rozpočet Pol'!G37</f>
        <v>0</v>
      </c>
      <c r="J50" s="184"/>
    </row>
    <row r="51" spans="1:10" ht="25.5" customHeight="1" x14ac:dyDescent="0.25">
      <c r="A51" s="162"/>
      <c r="B51" s="165" t="s">
        <v>67</v>
      </c>
      <c r="C51" s="164" t="s">
        <v>68</v>
      </c>
      <c r="D51" s="166"/>
      <c r="E51" s="166"/>
      <c r="F51" s="182" t="s">
        <v>23</v>
      </c>
      <c r="G51" s="183"/>
      <c r="H51" s="183"/>
      <c r="I51" s="184">
        <f>'Rozpočet Pol'!G42</f>
        <v>0</v>
      </c>
      <c r="J51" s="184"/>
    </row>
    <row r="52" spans="1:10" ht="25.5" customHeight="1" x14ac:dyDescent="0.25">
      <c r="A52" s="162"/>
      <c r="B52" s="165" t="s">
        <v>69</v>
      </c>
      <c r="C52" s="164" t="s">
        <v>70</v>
      </c>
      <c r="D52" s="166"/>
      <c r="E52" s="166"/>
      <c r="F52" s="182" t="s">
        <v>23</v>
      </c>
      <c r="G52" s="183"/>
      <c r="H52" s="183"/>
      <c r="I52" s="184">
        <f>'Rozpočet Pol'!G47</f>
        <v>0</v>
      </c>
      <c r="J52" s="184"/>
    </row>
    <row r="53" spans="1:10" ht="25.5" customHeight="1" x14ac:dyDescent="0.25">
      <c r="A53" s="162"/>
      <c r="B53" s="165" t="s">
        <v>71</v>
      </c>
      <c r="C53" s="164" t="s">
        <v>72</v>
      </c>
      <c r="D53" s="166"/>
      <c r="E53" s="166"/>
      <c r="F53" s="182" t="s">
        <v>23</v>
      </c>
      <c r="G53" s="183"/>
      <c r="H53" s="183"/>
      <c r="I53" s="184">
        <f>'Rozpočet Pol'!G49</f>
        <v>0</v>
      </c>
      <c r="J53" s="184"/>
    </row>
    <row r="54" spans="1:10" ht="25.5" customHeight="1" x14ac:dyDescent="0.25">
      <c r="A54" s="162"/>
      <c r="B54" s="165" t="s">
        <v>73</v>
      </c>
      <c r="C54" s="164" t="s">
        <v>74</v>
      </c>
      <c r="D54" s="166"/>
      <c r="E54" s="166"/>
      <c r="F54" s="182" t="s">
        <v>23</v>
      </c>
      <c r="G54" s="183"/>
      <c r="H54" s="183"/>
      <c r="I54" s="184">
        <f>'Rozpočet Pol'!G51</f>
        <v>0</v>
      </c>
      <c r="J54" s="184"/>
    </row>
    <row r="55" spans="1:10" ht="25.5" customHeight="1" x14ac:dyDescent="0.25">
      <c r="A55" s="162"/>
      <c r="B55" s="165" t="s">
        <v>75</v>
      </c>
      <c r="C55" s="164" t="s">
        <v>76</v>
      </c>
      <c r="D55" s="166"/>
      <c r="E55" s="166"/>
      <c r="F55" s="182" t="s">
        <v>23</v>
      </c>
      <c r="G55" s="183"/>
      <c r="H55" s="183"/>
      <c r="I55" s="184">
        <f>'Rozpočet Pol'!G75</f>
        <v>0</v>
      </c>
      <c r="J55" s="184"/>
    </row>
    <row r="56" spans="1:10" ht="25.5" customHeight="1" x14ac:dyDescent="0.25">
      <c r="A56" s="162"/>
      <c r="B56" s="165" t="s">
        <v>77</v>
      </c>
      <c r="C56" s="164" t="s">
        <v>78</v>
      </c>
      <c r="D56" s="166"/>
      <c r="E56" s="166"/>
      <c r="F56" s="182" t="s">
        <v>23</v>
      </c>
      <c r="G56" s="183"/>
      <c r="H56" s="183"/>
      <c r="I56" s="184">
        <f>'Rozpočet Pol'!G82</f>
        <v>0</v>
      </c>
      <c r="J56" s="184"/>
    </row>
    <row r="57" spans="1:10" ht="25.5" customHeight="1" x14ac:dyDescent="0.25">
      <c r="A57" s="162"/>
      <c r="B57" s="165" t="s">
        <v>79</v>
      </c>
      <c r="C57" s="164" t="s">
        <v>80</v>
      </c>
      <c r="D57" s="166"/>
      <c r="E57" s="166"/>
      <c r="F57" s="182" t="s">
        <v>24</v>
      </c>
      <c r="G57" s="183"/>
      <c r="H57" s="183"/>
      <c r="I57" s="184">
        <f>'Rozpočet Pol'!G84</f>
        <v>0</v>
      </c>
      <c r="J57" s="184"/>
    </row>
    <row r="58" spans="1:10" ht="25.5" customHeight="1" x14ac:dyDescent="0.25">
      <c r="A58" s="162"/>
      <c r="B58" s="165" t="s">
        <v>81</v>
      </c>
      <c r="C58" s="164" t="s">
        <v>82</v>
      </c>
      <c r="D58" s="166"/>
      <c r="E58" s="166"/>
      <c r="F58" s="182" t="s">
        <v>24</v>
      </c>
      <c r="G58" s="183"/>
      <c r="H58" s="183"/>
      <c r="I58" s="184">
        <f>'Rozpočet Pol'!G86</f>
        <v>0</v>
      </c>
      <c r="J58" s="184"/>
    </row>
    <row r="59" spans="1:10" ht="25.5" customHeight="1" x14ac:dyDescent="0.25">
      <c r="A59" s="162"/>
      <c r="B59" s="165" t="s">
        <v>83</v>
      </c>
      <c r="C59" s="164" t="s">
        <v>84</v>
      </c>
      <c r="D59" s="166"/>
      <c r="E59" s="166"/>
      <c r="F59" s="182" t="s">
        <v>24</v>
      </c>
      <c r="G59" s="183"/>
      <c r="H59" s="183"/>
      <c r="I59" s="184">
        <f>'Rozpočet Pol'!G121</f>
        <v>0</v>
      </c>
      <c r="J59" s="184"/>
    </row>
    <row r="60" spans="1:10" ht="25.5" customHeight="1" x14ac:dyDescent="0.25">
      <c r="A60" s="162"/>
      <c r="B60" s="165" t="s">
        <v>85</v>
      </c>
      <c r="C60" s="164" t="s">
        <v>86</v>
      </c>
      <c r="D60" s="166"/>
      <c r="E60" s="166"/>
      <c r="F60" s="182" t="s">
        <v>24</v>
      </c>
      <c r="G60" s="183"/>
      <c r="H60" s="183"/>
      <c r="I60" s="184">
        <f>'Rozpočet Pol'!G123</f>
        <v>0</v>
      </c>
      <c r="J60" s="184"/>
    </row>
    <row r="61" spans="1:10" ht="25.5" customHeight="1" x14ac:dyDescent="0.25">
      <c r="A61" s="162"/>
      <c r="B61" s="165" t="s">
        <v>87</v>
      </c>
      <c r="C61" s="164" t="s">
        <v>88</v>
      </c>
      <c r="D61" s="166"/>
      <c r="E61" s="166"/>
      <c r="F61" s="182" t="s">
        <v>24</v>
      </c>
      <c r="G61" s="183"/>
      <c r="H61" s="183"/>
      <c r="I61" s="184">
        <f>'Rozpočet Pol'!G164</f>
        <v>0</v>
      </c>
      <c r="J61" s="184"/>
    </row>
    <row r="62" spans="1:10" ht="25.5" customHeight="1" x14ac:dyDescent="0.25">
      <c r="A62" s="162"/>
      <c r="B62" s="165" t="s">
        <v>89</v>
      </c>
      <c r="C62" s="164" t="s">
        <v>90</v>
      </c>
      <c r="D62" s="166"/>
      <c r="E62" s="166"/>
      <c r="F62" s="182" t="s">
        <v>24</v>
      </c>
      <c r="G62" s="183"/>
      <c r="H62" s="183"/>
      <c r="I62" s="184">
        <f>'Rozpočet Pol'!G176</f>
        <v>0</v>
      </c>
      <c r="J62" s="184"/>
    </row>
    <row r="63" spans="1:10" ht="25.5" customHeight="1" x14ac:dyDescent="0.25">
      <c r="A63" s="162"/>
      <c r="B63" s="165" t="s">
        <v>91</v>
      </c>
      <c r="C63" s="164" t="s">
        <v>92</v>
      </c>
      <c r="D63" s="166"/>
      <c r="E63" s="166"/>
      <c r="F63" s="182" t="s">
        <v>24</v>
      </c>
      <c r="G63" s="183"/>
      <c r="H63" s="183"/>
      <c r="I63" s="184">
        <f>'Rozpočet Pol'!G199</f>
        <v>0</v>
      </c>
      <c r="J63" s="184"/>
    </row>
    <row r="64" spans="1:10" ht="25.5" customHeight="1" x14ac:dyDescent="0.25">
      <c r="A64" s="162"/>
      <c r="B64" s="165" t="s">
        <v>93</v>
      </c>
      <c r="C64" s="164" t="s">
        <v>94</v>
      </c>
      <c r="D64" s="166"/>
      <c r="E64" s="166"/>
      <c r="F64" s="182" t="s">
        <v>25</v>
      </c>
      <c r="G64" s="183"/>
      <c r="H64" s="183"/>
      <c r="I64" s="184">
        <f>'Rozpočet Pol'!G219</f>
        <v>0</v>
      </c>
      <c r="J64" s="184"/>
    </row>
    <row r="65" spans="1:10" ht="25.5" customHeight="1" x14ac:dyDescent="0.25">
      <c r="A65" s="162"/>
      <c r="B65" s="165" t="s">
        <v>95</v>
      </c>
      <c r="C65" s="164" t="s">
        <v>96</v>
      </c>
      <c r="D65" s="166"/>
      <c r="E65" s="166"/>
      <c r="F65" s="182" t="s">
        <v>25</v>
      </c>
      <c r="G65" s="183"/>
      <c r="H65" s="183"/>
      <c r="I65" s="184">
        <f>'Rozpočet Pol'!G221</f>
        <v>0</v>
      </c>
      <c r="J65" s="184"/>
    </row>
    <row r="66" spans="1:10" ht="25.5" customHeight="1" x14ac:dyDescent="0.25">
      <c r="A66" s="162"/>
      <c r="B66" s="176" t="s">
        <v>97</v>
      </c>
      <c r="C66" s="177" t="s">
        <v>26</v>
      </c>
      <c r="D66" s="178"/>
      <c r="E66" s="178"/>
      <c r="F66" s="185" t="s">
        <v>97</v>
      </c>
      <c r="G66" s="186"/>
      <c r="H66" s="186"/>
      <c r="I66" s="187">
        <f>'Rozpočet Pol'!G223</f>
        <v>0</v>
      </c>
      <c r="J66" s="187"/>
    </row>
    <row r="67" spans="1:10" ht="25.5" customHeight="1" x14ac:dyDescent="0.25">
      <c r="A67" s="163"/>
      <c r="B67" s="169" t="s">
        <v>1</v>
      </c>
      <c r="C67" s="169"/>
      <c r="D67" s="170"/>
      <c r="E67" s="170"/>
      <c r="F67" s="188"/>
      <c r="G67" s="189"/>
      <c r="H67" s="189"/>
      <c r="I67" s="190">
        <f>SUM(I47:I66)</f>
        <v>0</v>
      </c>
      <c r="J67" s="190"/>
    </row>
    <row r="68" spans="1:10" x14ac:dyDescent="0.25">
      <c r="F68" s="191"/>
      <c r="G68" s="129"/>
      <c r="H68" s="191"/>
      <c r="I68" s="129"/>
      <c r="J68" s="129"/>
    </row>
    <row r="69" spans="1:10" x14ac:dyDescent="0.25">
      <c r="F69" s="191"/>
      <c r="G69" s="129"/>
      <c r="H69" s="191"/>
      <c r="I69" s="129"/>
      <c r="J69" s="129"/>
    </row>
    <row r="70" spans="1:10" x14ac:dyDescent="0.25">
      <c r="F70" s="191"/>
      <c r="G70" s="129"/>
      <c r="H70" s="191"/>
      <c r="I70" s="129"/>
      <c r="J70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1">
    <mergeCell ref="I66:J66"/>
    <mergeCell ref="C66:E66"/>
    <mergeCell ref="I67:J67"/>
    <mergeCell ref="I63:J63"/>
    <mergeCell ref="C63:E63"/>
    <mergeCell ref="I64:J64"/>
    <mergeCell ref="C64:E64"/>
    <mergeCell ref="I65:J65"/>
    <mergeCell ref="C65:E65"/>
    <mergeCell ref="I60:J60"/>
    <mergeCell ref="C60:E60"/>
    <mergeCell ref="I61:J61"/>
    <mergeCell ref="C61:E61"/>
    <mergeCell ref="I62:J62"/>
    <mergeCell ref="C62:E62"/>
    <mergeCell ref="I57:J57"/>
    <mergeCell ref="C57:E57"/>
    <mergeCell ref="I58:J58"/>
    <mergeCell ref="C58:E58"/>
    <mergeCell ref="I59:J59"/>
    <mergeCell ref="C59:E59"/>
    <mergeCell ref="I54:J54"/>
    <mergeCell ref="C54:E54"/>
    <mergeCell ref="I55:J55"/>
    <mergeCell ref="C55:E55"/>
    <mergeCell ref="I56:J56"/>
    <mergeCell ref="C56:E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5355A-35DF-4F2E-B95C-93369CDDAA98}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 x14ac:dyDescent="0.25">
      <c r="A1" s="100" t="s">
        <v>6</v>
      </c>
      <c r="B1" s="100"/>
      <c r="C1" s="101"/>
      <c r="D1" s="100"/>
      <c r="E1" s="100"/>
      <c r="F1" s="100"/>
      <c r="G1" s="100"/>
    </row>
    <row r="2" spans="1:7" ht="24.9" customHeight="1" x14ac:dyDescent="0.25">
      <c r="A2" s="77" t="s">
        <v>41</v>
      </c>
      <c r="B2" s="76"/>
      <c r="C2" s="102"/>
      <c r="D2" s="102"/>
      <c r="E2" s="102"/>
      <c r="F2" s="102"/>
      <c r="G2" s="103"/>
    </row>
    <row r="3" spans="1:7" ht="24.9" hidden="1" customHeight="1" x14ac:dyDescent="0.25">
      <c r="A3" s="77" t="s">
        <v>7</v>
      </c>
      <c r="B3" s="76"/>
      <c r="C3" s="102"/>
      <c r="D3" s="102"/>
      <c r="E3" s="102"/>
      <c r="F3" s="102"/>
      <c r="G3" s="103"/>
    </row>
    <row r="4" spans="1:7" ht="24.9" hidden="1" customHeight="1" x14ac:dyDescent="0.25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090D8-E702-4050-9E99-AC47A094675B}">
  <sheetPr>
    <outlinePr summaryBelow="0"/>
  </sheetPr>
  <dimension ref="A1:BH243"/>
  <sheetViews>
    <sheetView workbookViewId="0">
      <selection sqref="A1:G1"/>
    </sheetView>
  </sheetViews>
  <sheetFormatPr defaultRowHeight="13.2" outlineLevelRow="1" x14ac:dyDescent="0.25"/>
  <cols>
    <col min="1" max="1" width="4.33203125" customWidth="1"/>
    <col min="2" max="2" width="14.44140625" style="128" customWidth="1"/>
    <col min="3" max="3" width="38.33203125" style="128" customWidth="1"/>
    <col min="4" max="4" width="4.6640625" customWidth="1"/>
    <col min="5" max="5" width="10.6640625" customWidth="1"/>
    <col min="6" max="6" width="9.88671875" customWidth="1"/>
    <col min="7" max="7" width="12.77734375" customWidth="1"/>
    <col min="8" max="21" width="0" hidden="1" customWidth="1"/>
    <col min="29" max="39" width="0" hidden="1" customWidth="1"/>
  </cols>
  <sheetData>
    <row r="1" spans="1:60" ht="15.75" customHeight="1" x14ac:dyDescent="0.3">
      <c r="A1" s="194" t="s">
        <v>6</v>
      </c>
      <c r="B1" s="194"/>
      <c r="C1" s="194"/>
      <c r="D1" s="194"/>
      <c r="E1" s="194"/>
      <c r="F1" s="194"/>
      <c r="G1" s="194"/>
      <c r="AE1" t="s">
        <v>100</v>
      </c>
    </row>
    <row r="2" spans="1:60" ht="25.05" customHeight="1" x14ac:dyDescent="0.25">
      <c r="A2" s="201" t="s">
        <v>99</v>
      </c>
      <c r="B2" s="195"/>
      <c r="C2" s="196" t="s">
        <v>47</v>
      </c>
      <c r="D2" s="197"/>
      <c r="E2" s="197"/>
      <c r="F2" s="197"/>
      <c r="G2" s="203"/>
      <c r="AE2" t="s">
        <v>101</v>
      </c>
    </row>
    <row r="3" spans="1:60" ht="25.05" customHeight="1" x14ac:dyDescent="0.25">
      <c r="A3" s="202" t="s">
        <v>7</v>
      </c>
      <c r="B3" s="200"/>
      <c r="C3" s="198" t="s">
        <v>43</v>
      </c>
      <c r="D3" s="199"/>
      <c r="E3" s="199"/>
      <c r="F3" s="199"/>
      <c r="G3" s="204"/>
      <c r="AE3" t="s">
        <v>102</v>
      </c>
    </row>
    <row r="4" spans="1:60" ht="25.05" hidden="1" customHeight="1" x14ac:dyDescent="0.25">
      <c r="A4" s="202" t="s">
        <v>8</v>
      </c>
      <c r="B4" s="200"/>
      <c r="C4" s="198"/>
      <c r="D4" s="199"/>
      <c r="E4" s="199"/>
      <c r="F4" s="199"/>
      <c r="G4" s="204"/>
      <c r="AE4" t="s">
        <v>103</v>
      </c>
    </row>
    <row r="5" spans="1:60" hidden="1" x14ac:dyDescent="0.25">
      <c r="A5" s="205" t="s">
        <v>104</v>
      </c>
      <c r="B5" s="206"/>
      <c r="C5" s="207"/>
      <c r="D5" s="208"/>
      <c r="E5" s="208"/>
      <c r="F5" s="208"/>
      <c r="G5" s="209"/>
      <c r="AE5" t="s">
        <v>105</v>
      </c>
    </row>
    <row r="7" spans="1:60" ht="39.6" x14ac:dyDescent="0.25">
      <c r="A7" s="214" t="s">
        <v>106</v>
      </c>
      <c r="B7" s="215" t="s">
        <v>107</v>
      </c>
      <c r="C7" s="215" t="s">
        <v>108</v>
      </c>
      <c r="D7" s="214" t="s">
        <v>109</v>
      </c>
      <c r="E7" s="214" t="s">
        <v>110</v>
      </c>
      <c r="F7" s="210" t="s">
        <v>111</v>
      </c>
      <c r="G7" s="233" t="s">
        <v>28</v>
      </c>
      <c r="H7" s="234" t="s">
        <v>29</v>
      </c>
      <c r="I7" s="234" t="s">
        <v>112</v>
      </c>
      <c r="J7" s="234" t="s">
        <v>30</v>
      </c>
      <c r="K7" s="234" t="s">
        <v>113</v>
      </c>
      <c r="L7" s="234" t="s">
        <v>114</v>
      </c>
      <c r="M7" s="234" t="s">
        <v>115</v>
      </c>
      <c r="N7" s="234" t="s">
        <v>116</v>
      </c>
      <c r="O7" s="234" t="s">
        <v>117</v>
      </c>
      <c r="P7" s="234" t="s">
        <v>118</v>
      </c>
      <c r="Q7" s="234" t="s">
        <v>119</v>
      </c>
      <c r="R7" s="234" t="s">
        <v>120</v>
      </c>
      <c r="S7" s="234" t="s">
        <v>121</v>
      </c>
      <c r="T7" s="234" t="s">
        <v>122</v>
      </c>
      <c r="U7" s="217" t="s">
        <v>123</v>
      </c>
    </row>
    <row r="8" spans="1:60" x14ac:dyDescent="0.25">
      <c r="A8" s="235" t="s">
        <v>124</v>
      </c>
      <c r="B8" s="236" t="s">
        <v>59</v>
      </c>
      <c r="C8" s="237" t="s">
        <v>60</v>
      </c>
      <c r="D8" s="238"/>
      <c r="E8" s="239"/>
      <c r="F8" s="240"/>
      <c r="G8" s="240">
        <f>SUMIF(AE9:AE12,"&lt;&gt;NOR",G9:G12)</f>
        <v>0</v>
      </c>
      <c r="H8" s="240"/>
      <c r="I8" s="240">
        <f>SUM(I9:I12)</f>
        <v>0</v>
      </c>
      <c r="J8" s="240"/>
      <c r="K8" s="240">
        <f>SUM(K9:K12)</f>
        <v>0</v>
      </c>
      <c r="L8" s="240"/>
      <c r="M8" s="240">
        <f>SUM(M9:M12)</f>
        <v>0</v>
      </c>
      <c r="N8" s="216"/>
      <c r="O8" s="216">
        <f>SUM(O9:O12)</f>
        <v>4.7617200000000004</v>
      </c>
      <c r="P8" s="216"/>
      <c r="Q8" s="216">
        <f>SUM(Q9:Q12)</f>
        <v>0</v>
      </c>
      <c r="R8" s="216"/>
      <c r="S8" s="216"/>
      <c r="T8" s="235"/>
      <c r="U8" s="216">
        <f>SUM(U9:U12)</f>
        <v>24.3</v>
      </c>
      <c r="AE8" t="s">
        <v>125</v>
      </c>
    </row>
    <row r="9" spans="1:60" ht="20.399999999999999" outlineLevel="1" x14ac:dyDescent="0.25">
      <c r="A9" s="212">
        <v>1</v>
      </c>
      <c r="B9" s="218" t="s">
        <v>126</v>
      </c>
      <c r="C9" s="263" t="s">
        <v>127</v>
      </c>
      <c r="D9" s="220" t="s">
        <v>128</v>
      </c>
      <c r="E9" s="227">
        <v>15</v>
      </c>
      <c r="F9" s="230">
        <f>H9+J9</f>
        <v>0</v>
      </c>
      <c r="G9" s="231">
        <f>ROUND(E9*F9,2)</f>
        <v>0</v>
      </c>
      <c r="H9" s="231"/>
      <c r="I9" s="231">
        <f>ROUND(E9*H9,2)</f>
        <v>0</v>
      </c>
      <c r="J9" s="231"/>
      <c r="K9" s="231">
        <f>ROUND(E9*J9,2)</f>
        <v>0</v>
      </c>
      <c r="L9" s="231">
        <v>0</v>
      </c>
      <c r="M9" s="231">
        <f>G9*(1+L9/100)</f>
        <v>0</v>
      </c>
      <c r="N9" s="221">
        <v>0.25395000000000001</v>
      </c>
      <c r="O9" s="221">
        <f>ROUND(E9*N9,5)</f>
        <v>3.80925</v>
      </c>
      <c r="P9" s="221">
        <v>0</v>
      </c>
      <c r="Q9" s="221">
        <f>ROUND(E9*P9,5)</f>
        <v>0</v>
      </c>
      <c r="R9" s="221"/>
      <c r="S9" s="221"/>
      <c r="T9" s="222">
        <v>1.153</v>
      </c>
      <c r="U9" s="221">
        <f>ROUND(E9*T9,2)</f>
        <v>17.3</v>
      </c>
      <c r="V9" s="211"/>
      <c r="W9" s="211"/>
      <c r="X9" s="211"/>
      <c r="Y9" s="211"/>
      <c r="Z9" s="211"/>
      <c r="AA9" s="211"/>
      <c r="AB9" s="211"/>
      <c r="AC9" s="211"/>
      <c r="AD9" s="211"/>
      <c r="AE9" s="211" t="s">
        <v>129</v>
      </c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1" x14ac:dyDescent="0.25">
      <c r="A10" s="212"/>
      <c r="B10" s="218"/>
      <c r="C10" s="264" t="s">
        <v>130</v>
      </c>
      <c r="D10" s="223"/>
      <c r="E10" s="228">
        <v>15</v>
      </c>
      <c r="F10" s="231"/>
      <c r="G10" s="231"/>
      <c r="H10" s="231"/>
      <c r="I10" s="231"/>
      <c r="J10" s="231"/>
      <c r="K10" s="231"/>
      <c r="L10" s="231"/>
      <c r="M10" s="231"/>
      <c r="N10" s="221"/>
      <c r="O10" s="221"/>
      <c r="P10" s="221"/>
      <c r="Q10" s="221"/>
      <c r="R10" s="221"/>
      <c r="S10" s="221"/>
      <c r="T10" s="222"/>
      <c r="U10" s="221"/>
      <c r="V10" s="211"/>
      <c r="W10" s="211"/>
      <c r="X10" s="211"/>
      <c r="Y10" s="211"/>
      <c r="Z10" s="211"/>
      <c r="AA10" s="211"/>
      <c r="AB10" s="211"/>
      <c r="AC10" s="211"/>
      <c r="AD10" s="211"/>
      <c r="AE10" s="211" t="s">
        <v>131</v>
      </c>
      <c r="AF10" s="211">
        <v>0</v>
      </c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ht="20.399999999999999" outlineLevel="1" x14ac:dyDescent="0.25">
      <c r="A11" s="212">
        <v>2</v>
      </c>
      <c r="B11" s="218" t="s">
        <v>132</v>
      </c>
      <c r="C11" s="263" t="s">
        <v>133</v>
      </c>
      <c r="D11" s="220" t="s">
        <v>128</v>
      </c>
      <c r="E11" s="227">
        <v>8.5500000000000007</v>
      </c>
      <c r="F11" s="230">
        <f>H11+J11</f>
        <v>0</v>
      </c>
      <c r="G11" s="231">
        <f>ROUND(E11*F11,2)</f>
        <v>0</v>
      </c>
      <c r="H11" s="231"/>
      <c r="I11" s="231">
        <f>ROUND(E11*H11,2)</f>
        <v>0</v>
      </c>
      <c r="J11" s="231"/>
      <c r="K11" s="231">
        <f>ROUND(E11*J11,2)</f>
        <v>0</v>
      </c>
      <c r="L11" s="231">
        <v>0</v>
      </c>
      <c r="M11" s="231">
        <f>G11*(1+L11/100)</f>
        <v>0</v>
      </c>
      <c r="N11" s="221">
        <v>0.1114</v>
      </c>
      <c r="O11" s="221">
        <f>ROUND(E11*N11,5)</f>
        <v>0.95247000000000004</v>
      </c>
      <c r="P11" s="221">
        <v>0</v>
      </c>
      <c r="Q11" s="221">
        <f>ROUND(E11*P11,5)</f>
        <v>0</v>
      </c>
      <c r="R11" s="221"/>
      <c r="S11" s="221"/>
      <c r="T11" s="222">
        <v>0.81899999999999995</v>
      </c>
      <c r="U11" s="221">
        <f>ROUND(E11*T11,2)</f>
        <v>7</v>
      </c>
      <c r="V11" s="211"/>
      <c r="W11" s="211"/>
      <c r="X11" s="211"/>
      <c r="Y11" s="211"/>
      <c r="Z11" s="211"/>
      <c r="AA11" s="211"/>
      <c r="AB11" s="211"/>
      <c r="AC11" s="211"/>
      <c r="AD11" s="211"/>
      <c r="AE11" s="211" t="s">
        <v>129</v>
      </c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outlineLevel="1" x14ac:dyDescent="0.25">
      <c r="A12" s="212"/>
      <c r="B12" s="218"/>
      <c r="C12" s="264" t="s">
        <v>134</v>
      </c>
      <c r="D12" s="223"/>
      <c r="E12" s="228">
        <v>8.5500000000000007</v>
      </c>
      <c r="F12" s="231"/>
      <c r="G12" s="231"/>
      <c r="H12" s="231"/>
      <c r="I12" s="231"/>
      <c r="J12" s="231"/>
      <c r="K12" s="231"/>
      <c r="L12" s="231"/>
      <c r="M12" s="231"/>
      <c r="N12" s="221"/>
      <c r="O12" s="221"/>
      <c r="P12" s="221"/>
      <c r="Q12" s="221"/>
      <c r="R12" s="221"/>
      <c r="S12" s="221"/>
      <c r="T12" s="222"/>
      <c r="U12" s="221"/>
      <c r="V12" s="211"/>
      <c r="W12" s="211"/>
      <c r="X12" s="211"/>
      <c r="Y12" s="211"/>
      <c r="Z12" s="211"/>
      <c r="AA12" s="211"/>
      <c r="AB12" s="211"/>
      <c r="AC12" s="211"/>
      <c r="AD12" s="211"/>
      <c r="AE12" s="211" t="s">
        <v>131</v>
      </c>
      <c r="AF12" s="211">
        <v>0</v>
      </c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x14ac:dyDescent="0.25">
      <c r="A13" s="213" t="s">
        <v>124</v>
      </c>
      <c r="B13" s="219" t="s">
        <v>61</v>
      </c>
      <c r="C13" s="265" t="s">
        <v>62</v>
      </c>
      <c r="D13" s="224"/>
      <c r="E13" s="229"/>
      <c r="F13" s="232"/>
      <c r="G13" s="232">
        <f>SUMIF(AE14:AE28,"&lt;&gt;NOR",G14:G28)</f>
        <v>0</v>
      </c>
      <c r="H13" s="232"/>
      <c r="I13" s="232">
        <f>SUM(I14:I28)</f>
        <v>0</v>
      </c>
      <c r="J13" s="232"/>
      <c r="K13" s="232">
        <f>SUM(K14:K28)</f>
        <v>0</v>
      </c>
      <c r="L13" s="232"/>
      <c r="M13" s="232">
        <f>SUM(M14:M28)</f>
        <v>0</v>
      </c>
      <c r="N13" s="225"/>
      <c r="O13" s="225">
        <f>SUM(O14:O28)</f>
        <v>0.41800999999999999</v>
      </c>
      <c r="P13" s="225"/>
      <c r="Q13" s="225">
        <f>SUM(Q14:Q28)</f>
        <v>0</v>
      </c>
      <c r="R13" s="225"/>
      <c r="S13" s="225"/>
      <c r="T13" s="226"/>
      <c r="U13" s="225">
        <f>SUM(U14:U28)</f>
        <v>32.96</v>
      </c>
      <c r="AE13" t="s">
        <v>125</v>
      </c>
    </row>
    <row r="14" spans="1:60" ht="40.799999999999997" outlineLevel="1" x14ac:dyDescent="0.25">
      <c r="A14" s="212">
        <v>3</v>
      </c>
      <c r="B14" s="218" t="s">
        <v>135</v>
      </c>
      <c r="C14" s="263" t="s">
        <v>136</v>
      </c>
      <c r="D14" s="220" t="s">
        <v>128</v>
      </c>
      <c r="E14" s="227">
        <v>34.69</v>
      </c>
      <c r="F14" s="230">
        <f>H14+J14</f>
        <v>0</v>
      </c>
      <c r="G14" s="231">
        <f>ROUND(E14*F14,2)</f>
        <v>0</v>
      </c>
      <c r="H14" s="231"/>
      <c r="I14" s="231">
        <f>ROUND(E14*H14,2)</f>
        <v>0</v>
      </c>
      <c r="J14" s="231"/>
      <c r="K14" s="231">
        <f>ROUND(E14*J14,2)</f>
        <v>0</v>
      </c>
      <c r="L14" s="231">
        <v>0</v>
      </c>
      <c r="M14" s="231">
        <f>G14*(1+L14/100)</f>
        <v>0</v>
      </c>
      <c r="N14" s="221">
        <v>1.205E-2</v>
      </c>
      <c r="O14" s="221">
        <f>ROUND(E14*N14,5)</f>
        <v>0.41800999999999999</v>
      </c>
      <c r="P14" s="221">
        <v>0</v>
      </c>
      <c r="Q14" s="221">
        <f>ROUND(E14*P14,5)</f>
        <v>0</v>
      </c>
      <c r="R14" s="221"/>
      <c r="S14" s="221"/>
      <c r="T14" s="222">
        <v>0.95</v>
      </c>
      <c r="U14" s="221">
        <f>ROUND(E14*T14,2)</f>
        <v>32.96</v>
      </c>
      <c r="V14" s="211"/>
      <c r="W14" s="211"/>
      <c r="X14" s="211"/>
      <c r="Y14" s="211"/>
      <c r="Z14" s="211"/>
      <c r="AA14" s="211"/>
      <c r="AB14" s="211"/>
      <c r="AC14" s="211"/>
      <c r="AD14" s="211"/>
      <c r="AE14" s="211" t="s">
        <v>129</v>
      </c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outlineLevel="1" x14ac:dyDescent="0.25">
      <c r="A15" s="212"/>
      <c r="B15" s="218"/>
      <c r="C15" s="264" t="s">
        <v>137</v>
      </c>
      <c r="D15" s="223"/>
      <c r="E15" s="228">
        <v>8.4</v>
      </c>
      <c r="F15" s="231"/>
      <c r="G15" s="231"/>
      <c r="H15" s="231"/>
      <c r="I15" s="231"/>
      <c r="J15" s="231"/>
      <c r="K15" s="231"/>
      <c r="L15" s="231"/>
      <c r="M15" s="231"/>
      <c r="N15" s="221"/>
      <c r="O15" s="221"/>
      <c r="P15" s="221"/>
      <c r="Q15" s="221"/>
      <c r="R15" s="221"/>
      <c r="S15" s="221"/>
      <c r="T15" s="222"/>
      <c r="U15" s="221"/>
      <c r="V15" s="211"/>
      <c r="W15" s="211"/>
      <c r="X15" s="211"/>
      <c r="Y15" s="211"/>
      <c r="Z15" s="211"/>
      <c r="AA15" s="211"/>
      <c r="AB15" s="211"/>
      <c r="AC15" s="211"/>
      <c r="AD15" s="211"/>
      <c r="AE15" s="211" t="s">
        <v>131</v>
      </c>
      <c r="AF15" s="211">
        <v>0</v>
      </c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outlineLevel="1" x14ac:dyDescent="0.25">
      <c r="A16" s="212"/>
      <c r="B16" s="218"/>
      <c r="C16" s="264" t="s">
        <v>138</v>
      </c>
      <c r="D16" s="223"/>
      <c r="E16" s="228">
        <v>2.92</v>
      </c>
      <c r="F16" s="231"/>
      <c r="G16" s="231"/>
      <c r="H16" s="231"/>
      <c r="I16" s="231"/>
      <c r="J16" s="231"/>
      <c r="K16" s="231"/>
      <c r="L16" s="231"/>
      <c r="M16" s="231"/>
      <c r="N16" s="221"/>
      <c r="O16" s="221"/>
      <c r="P16" s="221"/>
      <c r="Q16" s="221"/>
      <c r="R16" s="221"/>
      <c r="S16" s="221"/>
      <c r="T16" s="222"/>
      <c r="U16" s="221"/>
      <c r="V16" s="211"/>
      <c r="W16" s="211"/>
      <c r="X16" s="211"/>
      <c r="Y16" s="211"/>
      <c r="Z16" s="211"/>
      <c r="AA16" s="211"/>
      <c r="AB16" s="211"/>
      <c r="AC16" s="211"/>
      <c r="AD16" s="211"/>
      <c r="AE16" s="211" t="s">
        <v>131</v>
      </c>
      <c r="AF16" s="211">
        <v>0</v>
      </c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outlineLevel="1" x14ac:dyDescent="0.25">
      <c r="A17" s="212"/>
      <c r="B17" s="218"/>
      <c r="C17" s="264" t="s">
        <v>139</v>
      </c>
      <c r="D17" s="223"/>
      <c r="E17" s="228">
        <v>4.4800000000000004</v>
      </c>
      <c r="F17" s="231"/>
      <c r="G17" s="231"/>
      <c r="H17" s="231"/>
      <c r="I17" s="231"/>
      <c r="J17" s="231"/>
      <c r="K17" s="231"/>
      <c r="L17" s="231"/>
      <c r="M17" s="231"/>
      <c r="N17" s="221"/>
      <c r="O17" s="221"/>
      <c r="P17" s="221"/>
      <c r="Q17" s="221"/>
      <c r="R17" s="221"/>
      <c r="S17" s="221"/>
      <c r="T17" s="222"/>
      <c r="U17" s="221"/>
      <c r="V17" s="211"/>
      <c r="W17" s="211"/>
      <c r="X17" s="211"/>
      <c r="Y17" s="211"/>
      <c r="Z17" s="211"/>
      <c r="AA17" s="211"/>
      <c r="AB17" s="211"/>
      <c r="AC17" s="211"/>
      <c r="AD17" s="211"/>
      <c r="AE17" s="211" t="s">
        <v>131</v>
      </c>
      <c r="AF17" s="211">
        <v>0</v>
      </c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outlineLevel="1" x14ac:dyDescent="0.25">
      <c r="A18" s="212"/>
      <c r="B18" s="218"/>
      <c r="C18" s="264" t="s">
        <v>140</v>
      </c>
      <c r="D18" s="223"/>
      <c r="E18" s="228">
        <v>9.33</v>
      </c>
      <c r="F18" s="231"/>
      <c r="G18" s="231"/>
      <c r="H18" s="231"/>
      <c r="I18" s="231"/>
      <c r="J18" s="231"/>
      <c r="K18" s="231"/>
      <c r="L18" s="231"/>
      <c r="M18" s="231"/>
      <c r="N18" s="221"/>
      <c r="O18" s="221"/>
      <c r="P18" s="221"/>
      <c r="Q18" s="221"/>
      <c r="R18" s="221"/>
      <c r="S18" s="221"/>
      <c r="T18" s="222"/>
      <c r="U18" s="221"/>
      <c r="V18" s="211"/>
      <c r="W18" s="211"/>
      <c r="X18" s="211"/>
      <c r="Y18" s="211"/>
      <c r="Z18" s="211"/>
      <c r="AA18" s="211"/>
      <c r="AB18" s="211"/>
      <c r="AC18" s="211"/>
      <c r="AD18" s="211"/>
      <c r="AE18" s="211" t="s">
        <v>131</v>
      </c>
      <c r="AF18" s="211">
        <v>0</v>
      </c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1" x14ac:dyDescent="0.25">
      <c r="A19" s="212"/>
      <c r="B19" s="218"/>
      <c r="C19" s="264" t="s">
        <v>141</v>
      </c>
      <c r="D19" s="223"/>
      <c r="E19" s="228">
        <v>4.43</v>
      </c>
      <c r="F19" s="231"/>
      <c r="G19" s="231"/>
      <c r="H19" s="231"/>
      <c r="I19" s="231"/>
      <c r="J19" s="231"/>
      <c r="K19" s="231"/>
      <c r="L19" s="231"/>
      <c r="M19" s="231"/>
      <c r="N19" s="221"/>
      <c r="O19" s="221"/>
      <c r="P19" s="221"/>
      <c r="Q19" s="221"/>
      <c r="R19" s="221"/>
      <c r="S19" s="221"/>
      <c r="T19" s="222"/>
      <c r="U19" s="221"/>
      <c r="V19" s="211"/>
      <c r="W19" s="211"/>
      <c r="X19" s="211"/>
      <c r="Y19" s="211"/>
      <c r="Z19" s="211"/>
      <c r="AA19" s="211"/>
      <c r="AB19" s="211"/>
      <c r="AC19" s="211"/>
      <c r="AD19" s="211"/>
      <c r="AE19" s="211" t="s">
        <v>131</v>
      </c>
      <c r="AF19" s="211">
        <v>0</v>
      </c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1:60" outlineLevel="1" x14ac:dyDescent="0.25">
      <c r="A20" s="212"/>
      <c r="B20" s="218"/>
      <c r="C20" s="264" t="s">
        <v>142</v>
      </c>
      <c r="D20" s="223"/>
      <c r="E20" s="228">
        <v>2.76</v>
      </c>
      <c r="F20" s="231"/>
      <c r="G20" s="231"/>
      <c r="H20" s="231"/>
      <c r="I20" s="231"/>
      <c r="J20" s="231"/>
      <c r="K20" s="231"/>
      <c r="L20" s="231"/>
      <c r="M20" s="231"/>
      <c r="N20" s="221"/>
      <c r="O20" s="221"/>
      <c r="P20" s="221"/>
      <c r="Q20" s="221"/>
      <c r="R20" s="221"/>
      <c r="S20" s="221"/>
      <c r="T20" s="222"/>
      <c r="U20" s="221"/>
      <c r="V20" s="211"/>
      <c r="W20" s="211"/>
      <c r="X20" s="211"/>
      <c r="Y20" s="211"/>
      <c r="Z20" s="211"/>
      <c r="AA20" s="211"/>
      <c r="AB20" s="211"/>
      <c r="AC20" s="211"/>
      <c r="AD20" s="211"/>
      <c r="AE20" s="211" t="s">
        <v>131</v>
      </c>
      <c r="AF20" s="211">
        <v>0</v>
      </c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outlineLevel="1" x14ac:dyDescent="0.25">
      <c r="A21" s="212"/>
      <c r="B21" s="218"/>
      <c r="C21" s="264" t="s">
        <v>143</v>
      </c>
      <c r="D21" s="223"/>
      <c r="E21" s="228">
        <v>1.06</v>
      </c>
      <c r="F21" s="231"/>
      <c r="G21" s="231"/>
      <c r="H21" s="231"/>
      <c r="I21" s="231"/>
      <c r="J21" s="231"/>
      <c r="K21" s="231"/>
      <c r="L21" s="231"/>
      <c r="M21" s="231"/>
      <c r="N21" s="221"/>
      <c r="O21" s="221"/>
      <c r="P21" s="221"/>
      <c r="Q21" s="221"/>
      <c r="R21" s="221"/>
      <c r="S21" s="221"/>
      <c r="T21" s="222"/>
      <c r="U21" s="221"/>
      <c r="V21" s="211"/>
      <c r="W21" s="211"/>
      <c r="X21" s="211"/>
      <c r="Y21" s="211"/>
      <c r="Z21" s="211"/>
      <c r="AA21" s="211"/>
      <c r="AB21" s="211"/>
      <c r="AC21" s="211"/>
      <c r="AD21" s="211"/>
      <c r="AE21" s="211" t="s">
        <v>131</v>
      </c>
      <c r="AF21" s="211">
        <v>0</v>
      </c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outlineLevel="1" x14ac:dyDescent="0.25">
      <c r="A22" s="212"/>
      <c r="B22" s="218"/>
      <c r="C22" s="264" t="s">
        <v>144</v>
      </c>
      <c r="D22" s="223"/>
      <c r="E22" s="228">
        <v>1.31</v>
      </c>
      <c r="F22" s="231"/>
      <c r="G22" s="231"/>
      <c r="H22" s="231"/>
      <c r="I22" s="231"/>
      <c r="J22" s="231"/>
      <c r="K22" s="231"/>
      <c r="L22" s="231"/>
      <c r="M22" s="231"/>
      <c r="N22" s="221"/>
      <c r="O22" s="221"/>
      <c r="P22" s="221"/>
      <c r="Q22" s="221"/>
      <c r="R22" s="221"/>
      <c r="S22" s="221"/>
      <c r="T22" s="222"/>
      <c r="U22" s="221"/>
      <c r="V22" s="211"/>
      <c r="W22" s="211"/>
      <c r="X22" s="211"/>
      <c r="Y22" s="211"/>
      <c r="Z22" s="211"/>
      <c r="AA22" s="211"/>
      <c r="AB22" s="211"/>
      <c r="AC22" s="211"/>
      <c r="AD22" s="211"/>
      <c r="AE22" s="211" t="s">
        <v>131</v>
      </c>
      <c r="AF22" s="211">
        <v>0</v>
      </c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outlineLevel="1" x14ac:dyDescent="0.25">
      <c r="A23" s="212">
        <v>4</v>
      </c>
      <c r="B23" s="218" t="s">
        <v>145</v>
      </c>
      <c r="C23" s="263" t="s">
        <v>146</v>
      </c>
      <c r="D23" s="220" t="s">
        <v>147</v>
      </c>
      <c r="E23" s="227">
        <v>42.8</v>
      </c>
      <c r="F23" s="230">
        <f>H23+J23</f>
        <v>0</v>
      </c>
      <c r="G23" s="231">
        <f>ROUND(E23*F23,2)</f>
        <v>0</v>
      </c>
      <c r="H23" s="231"/>
      <c r="I23" s="231">
        <f>ROUND(E23*H23,2)</f>
        <v>0</v>
      </c>
      <c r="J23" s="231"/>
      <c r="K23" s="231">
        <f>ROUND(E23*J23,2)</f>
        <v>0</v>
      </c>
      <c r="L23" s="231">
        <v>0</v>
      </c>
      <c r="M23" s="231">
        <f>G23*(1+L23/100)</f>
        <v>0</v>
      </c>
      <c r="N23" s="221">
        <v>0</v>
      </c>
      <c r="O23" s="221">
        <f>ROUND(E23*N23,5)</f>
        <v>0</v>
      </c>
      <c r="P23" s="221">
        <v>0</v>
      </c>
      <c r="Q23" s="221">
        <f>ROUND(E23*P23,5)</f>
        <v>0</v>
      </c>
      <c r="R23" s="221"/>
      <c r="S23" s="221"/>
      <c r="T23" s="222">
        <v>0</v>
      </c>
      <c r="U23" s="221">
        <f>ROUND(E23*T23,2)</f>
        <v>0</v>
      </c>
      <c r="V23" s="211"/>
      <c r="W23" s="211"/>
      <c r="X23" s="211"/>
      <c r="Y23" s="211"/>
      <c r="Z23" s="211"/>
      <c r="AA23" s="211"/>
      <c r="AB23" s="211"/>
      <c r="AC23" s="211"/>
      <c r="AD23" s="211"/>
      <c r="AE23" s="211" t="s">
        <v>129</v>
      </c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</row>
    <row r="24" spans="1:60" outlineLevel="1" x14ac:dyDescent="0.25">
      <c r="A24" s="212"/>
      <c r="B24" s="218"/>
      <c r="C24" s="264" t="s">
        <v>148</v>
      </c>
      <c r="D24" s="223"/>
      <c r="E24" s="228">
        <v>6.85</v>
      </c>
      <c r="F24" s="231"/>
      <c r="G24" s="231"/>
      <c r="H24" s="231"/>
      <c r="I24" s="231"/>
      <c r="J24" s="231"/>
      <c r="K24" s="231"/>
      <c r="L24" s="231"/>
      <c r="M24" s="231"/>
      <c r="N24" s="221"/>
      <c r="O24" s="221"/>
      <c r="P24" s="221"/>
      <c r="Q24" s="221"/>
      <c r="R24" s="221"/>
      <c r="S24" s="221"/>
      <c r="T24" s="222"/>
      <c r="U24" s="221"/>
      <c r="V24" s="211"/>
      <c r="W24" s="211"/>
      <c r="X24" s="211"/>
      <c r="Y24" s="211"/>
      <c r="Z24" s="211"/>
      <c r="AA24" s="211"/>
      <c r="AB24" s="211"/>
      <c r="AC24" s="211"/>
      <c r="AD24" s="211"/>
      <c r="AE24" s="211" t="s">
        <v>131</v>
      </c>
      <c r="AF24" s="211">
        <v>0</v>
      </c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outlineLevel="1" x14ac:dyDescent="0.25">
      <c r="A25" s="212"/>
      <c r="B25" s="218"/>
      <c r="C25" s="264" t="s">
        <v>149</v>
      </c>
      <c r="D25" s="223"/>
      <c r="E25" s="228">
        <v>8.5500000000000007</v>
      </c>
      <c r="F25" s="231"/>
      <c r="G25" s="231"/>
      <c r="H25" s="231"/>
      <c r="I25" s="231"/>
      <c r="J25" s="231"/>
      <c r="K25" s="231"/>
      <c r="L25" s="231"/>
      <c r="M25" s="231"/>
      <c r="N25" s="221"/>
      <c r="O25" s="221"/>
      <c r="P25" s="221"/>
      <c r="Q25" s="221"/>
      <c r="R25" s="221"/>
      <c r="S25" s="221"/>
      <c r="T25" s="222"/>
      <c r="U25" s="221"/>
      <c r="V25" s="211"/>
      <c r="W25" s="211"/>
      <c r="X25" s="211"/>
      <c r="Y25" s="211"/>
      <c r="Z25" s="211"/>
      <c r="AA25" s="211"/>
      <c r="AB25" s="211"/>
      <c r="AC25" s="211"/>
      <c r="AD25" s="211"/>
      <c r="AE25" s="211" t="s">
        <v>131</v>
      </c>
      <c r="AF25" s="211">
        <v>0</v>
      </c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outlineLevel="1" x14ac:dyDescent="0.25">
      <c r="A26" s="212"/>
      <c r="B26" s="218"/>
      <c r="C26" s="264" t="s">
        <v>150</v>
      </c>
      <c r="D26" s="223"/>
      <c r="E26" s="228">
        <v>12.22</v>
      </c>
      <c r="F26" s="231"/>
      <c r="G26" s="231"/>
      <c r="H26" s="231"/>
      <c r="I26" s="231"/>
      <c r="J26" s="231"/>
      <c r="K26" s="231"/>
      <c r="L26" s="231"/>
      <c r="M26" s="231"/>
      <c r="N26" s="221"/>
      <c r="O26" s="221"/>
      <c r="P26" s="221"/>
      <c r="Q26" s="221"/>
      <c r="R26" s="221"/>
      <c r="S26" s="221"/>
      <c r="T26" s="222"/>
      <c r="U26" s="221"/>
      <c r="V26" s="211"/>
      <c r="W26" s="211"/>
      <c r="X26" s="211"/>
      <c r="Y26" s="211"/>
      <c r="Z26" s="211"/>
      <c r="AA26" s="211"/>
      <c r="AB26" s="211"/>
      <c r="AC26" s="211"/>
      <c r="AD26" s="211"/>
      <c r="AE26" s="211" t="s">
        <v>131</v>
      </c>
      <c r="AF26" s="211">
        <v>0</v>
      </c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outlineLevel="1" x14ac:dyDescent="0.25">
      <c r="A27" s="212"/>
      <c r="B27" s="218"/>
      <c r="C27" s="264" t="s">
        <v>151</v>
      </c>
      <c r="D27" s="223"/>
      <c r="E27" s="228">
        <v>8.52</v>
      </c>
      <c r="F27" s="231"/>
      <c r="G27" s="231"/>
      <c r="H27" s="231"/>
      <c r="I27" s="231"/>
      <c r="J27" s="231"/>
      <c r="K27" s="231"/>
      <c r="L27" s="231"/>
      <c r="M27" s="231"/>
      <c r="N27" s="221"/>
      <c r="O27" s="221"/>
      <c r="P27" s="221"/>
      <c r="Q27" s="221"/>
      <c r="R27" s="221"/>
      <c r="S27" s="221"/>
      <c r="T27" s="222"/>
      <c r="U27" s="221"/>
      <c r="V27" s="211"/>
      <c r="W27" s="211"/>
      <c r="X27" s="211"/>
      <c r="Y27" s="211"/>
      <c r="Z27" s="211"/>
      <c r="AA27" s="211"/>
      <c r="AB27" s="211"/>
      <c r="AC27" s="211"/>
      <c r="AD27" s="211"/>
      <c r="AE27" s="211" t="s">
        <v>131</v>
      </c>
      <c r="AF27" s="211">
        <v>0</v>
      </c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outlineLevel="1" x14ac:dyDescent="0.25">
      <c r="A28" s="212"/>
      <c r="B28" s="218"/>
      <c r="C28" s="264" t="s">
        <v>152</v>
      </c>
      <c r="D28" s="223"/>
      <c r="E28" s="228">
        <v>6.66</v>
      </c>
      <c r="F28" s="231"/>
      <c r="G28" s="231"/>
      <c r="H28" s="231"/>
      <c r="I28" s="231"/>
      <c r="J28" s="231"/>
      <c r="K28" s="231"/>
      <c r="L28" s="231"/>
      <c r="M28" s="231"/>
      <c r="N28" s="221"/>
      <c r="O28" s="221"/>
      <c r="P28" s="221"/>
      <c r="Q28" s="221"/>
      <c r="R28" s="221"/>
      <c r="S28" s="221"/>
      <c r="T28" s="222"/>
      <c r="U28" s="221"/>
      <c r="V28" s="211"/>
      <c r="W28" s="211"/>
      <c r="X28" s="211"/>
      <c r="Y28" s="211"/>
      <c r="Z28" s="211"/>
      <c r="AA28" s="211"/>
      <c r="AB28" s="211"/>
      <c r="AC28" s="211"/>
      <c r="AD28" s="211"/>
      <c r="AE28" s="211" t="s">
        <v>131</v>
      </c>
      <c r="AF28" s="211">
        <v>0</v>
      </c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x14ac:dyDescent="0.25">
      <c r="A29" s="213" t="s">
        <v>124</v>
      </c>
      <c r="B29" s="219" t="s">
        <v>63</v>
      </c>
      <c r="C29" s="265" t="s">
        <v>64</v>
      </c>
      <c r="D29" s="224"/>
      <c r="E29" s="229"/>
      <c r="F29" s="232"/>
      <c r="G29" s="232">
        <f>SUMIF(AE30:AE36,"&lt;&gt;NOR",G30:G36)</f>
        <v>0</v>
      </c>
      <c r="H29" s="232"/>
      <c r="I29" s="232">
        <f>SUM(I30:I36)</f>
        <v>0</v>
      </c>
      <c r="J29" s="232"/>
      <c r="K29" s="232">
        <f>SUM(K30:K36)</f>
        <v>0</v>
      </c>
      <c r="L29" s="232"/>
      <c r="M29" s="232">
        <f>SUM(M30:M36)</f>
        <v>0</v>
      </c>
      <c r="N29" s="225"/>
      <c r="O29" s="225">
        <f>SUM(O30:O36)</f>
        <v>6.3200000000000001E-3</v>
      </c>
      <c r="P29" s="225"/>
      <c r="Q29" s="225">
        <f>SUM(Q30:Q36)</f>
        <v>0</v>
      </c>
      <c r="R29" s="225"/>
      <c r="S29" s="225"/>
      <c r="T29" s="226"/>
      <c r="U29" s="225">
        <f>SUM(U30:U36)</f>
        <v>8.84</v>
      </c>
      <c r="AE29" t="s">
        <v>125</v>
      </c>
    </row>
    <row r="30" spans="1:60" outlineLevel="1" x14ac:dyDescent="0.25">
      <c r="A30" s="212">
        <v>5</v>
      </c>
      <c r="B30" s="218" t="s">
        <v>153</v>
      </c>
      <c r="C30" s="263" t="s">
        <v>154</v>
      </c>
      <c r="D30" s="220" t="s">
        <v>128</v>
      </c>
      <c r="E30" s="227">
        <v>126.32</v>
      </c>
      <c r="F30" s="230">
        <f>H30+J30</f>
        <v>0</v>
      </c>
      <c r="G30" s="231">
        <f>ROUND(E30*F30,2)</f>
        <v>0</v>
      </c>
      <c r="H30" s="231"/>
      <c r="I30" s="231">
        <f>ROUND(E30*H30,2)</f>
        <v>0</v>
      </c>
      <c r="J30" s="231"/>
      <c r="K30" s="231">
        <f>ROUND(E30*J30,2)</f>
        <v>0</v>
      </c>
      <c r="L30" s="231">
        <v>0</v>
      </c>
      <c r="M30" s="231">
        <f>G30*(1+L30/100)</f>
        <v>0</v>
      </c>
      <c r="N30" s="221">
        <v>5.0000000000000002E-5</v>
      </c>
      <c r="O30" s="221">
        <f>ROUND(E30*N30,5)</f>
        <v>6.3200000000000001E-3</v>
      </c>
      <c r="P30" s="221">
        <v>0</v>
      </c>
      <c r="Q30" s="221">
        <f>ROUND(E30*P30,5)</f>
        <v>0</v>
      </c>
      <c r="R30" s="221"/>
      <c r="S30" s="221"/>
      <c r="T30" s="222">
        <v>7.0000000000000007E-2</v>
      </c>
      <c r="U30" s="221">
        <f>ROUND(E30*T30,2)</f>
        <v>8.84</v>
      </c>
      <c r="V30" s="211"/>
      <c r="W30" s="211"/>
      <c r="X30" s="211"/>
      <c r="Y30" s="211"/>
      <c r="Z30" s="211"/>
      <c r="AA30" s="211"/>
      <c r="AB30" s="211"/>
      <c r="AC30" s="211"/>
      <c r="AD30" s="211"/>
      <c r="AE30" s="211" t="s">
        <v>129</v>
      </c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outlineLevel="1" x14ac:dyDescent="0.25">
      <c r="A31" s="212"/>
      <c r="B31" s="218"/>
      <c r="C31" s="264" t="s">
        <v>155</v>
      </c>
      <c r="D31" s="223"/>
      <c r="E31" s="228">
        <v>25.47</v>
      </c>
      <c r="F31" s="231"/>
      <c r="G31" s="231"/>
      <c r="H31" s="231"/>
      <c r="I31" s="231"/>
      <c r="J31" s="231"/>
      <c r="K31" s="231"/>
      <c r="L31" s="231"/>
      <c r="M31" s="231"/>
      <c r="N31" s="221"/>
      <c r="O31" s="221"/>
      <c r="P31" s="221"/>
      <c r="Q31" s="221"/>
      <c r="R31" s="221"/>
      <c r="S31" s="221"/>
      <c r="T31" s="222"/>
      <c r="U31" s="221"/>
      <c r="V31" s="211"/>
      <c r="W31" s="211"/>
      <c r="X31" s="211"/>
      <c r="Y31" s="211"/>
      <c r="Z31" s="211"/>
      <c r="AA31" s="211"/>
      <c r="AB31" s="211"/>
      <c r="AC31" s="211"/>
      <c r="AD31" s="211"/>
      <c r="AE31" s="211" t="s">
        <v>131</v>
      </c>
      <c r="AF31" s="211">
        <v>0</v>
      </c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outlineLevel="1" x14ac:dyDescent="0.25">
      <c r="A32" s="212"/>
      <c r="B32" s="218"/>
      <c r="C32" s="264" t="s">
        <v>156</v>
      </c>
      <c r="D32" s="223"/>
      <c r="E32" s="228">
        <v>16.04</v>
      </c>
      <c r="F32" s="231"/>
      <c r="G32" s="231"/>
      <c r="H32" s="231"/>
      <c r="I32" s="231"/>
      <c r="J32" s="231"/>
      <c r="K32" s="231"/>
      <c r="L32" s="231"/>
      <c r="M32" s="231"/>
      <c r="N32" s="221"/>
      <c r="O32" s="221"/>
      <c r="P32" s="221"/>
      <c r="Q32" s="221"/>
      <c r="R32" s="221"/>
      <c r="S32" s="221"/>
      <c r="T32" s="222"/>
      <c r="U32" s="221"/>
      <c r="V32" s="211"/>
      <c r="W32" s="211"/>
      <c r="X32" s="211"/>
      <c r="Y32" s="211"/>
      <c r="Z32" s="211"/>
      <c r="AA32" s="211"/>
      <c r="AB32" s="211"/>
      <c r="AC32" s="211"/>
      <c r="AD32" s="211"/>
      <c r="AE32" s="211" t="s">
        <v>131</v>
      </c>
      <c r="AF32" s="211">
        <v>0</v>
      </c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outlineLevel="1" x14ac:dyDescent="0.25">
      <c r="A33" s="212"/>
      <c r="B33" s="218"/>
      <c r="C33" s="264" t="s">
        <v>157</v>
      </c>
      <c r="D33" s="223"/>
      <c r="E33" s="228">
        <v>19.28</v>
      </c>
      <c r="F33" s="231"/>
      <c r="G33" s="231"/>
      <c r="H33" s="231"/>
      <c r="I33" s="231"/>
      <c r="J33" s="231"/>
      <c r="K33" s="231"/>
      <c r="L33" s="231"/>
      <c r="M33" s="231"/>
      <c r="N33" s="221"/>
      <c r="O33" s="221"/>
      <c r="P33" s="221"/>
      <c r="Q33" s="221"/>
      <c r="R33" s="221"/>
      <c r="S33" s="221"/>
      <c r="T33" s="222"/>
      <c r="U33" s="221"/>
      <c r="V33" s="211"/>
      <c r="W33" s="211"/>
      <c r="X33" s="211"/>
      <c r="Y33" s="211"/>
      <c r="Z33" s="211"/>
      <c r="AA33" s="211"/>
      <c r="AB33" s="211"/>
      <c r="AC33" s="211"/>
      <c r="AD33" s="211"/>
      <c r="AE33" s="211" t="s">
        <v>131</v>
      </c>
      <c r="AF33" s="211">
        <v>0</v>
      </c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outlineLevel="1" x14ac:dyDescent="0.25">
      <c r="A34" s="212"/>
      <c r="B34" s="218"/>
      <c r="C34" s="264" t="s">
        <v>158</v>
      </c>
      <c r="D34" s="223"/>
      <c r="E34" s="228">
        <v>30.39</v>
      </c>
      <c r="F34" s="231"/>
      <c r="G34" s="231"/>
      <c r="H34" s="231"/>
      <c r="I34" s="231"/>
      <c r="J34" s="231"/>
      <c r="K34" s="231"/>
      <c r="L34" s="231"/>
      <c r="M34" s="231"/>
      <c r="N34" s="221"/>
      <c r="O34" s="221"/>
      <c r="P34" s="221"/>
      <c r="Q34" s="221"/>
      <c r="R34" s="221"/>
      <c r="S34" s="221"/>
      <c r="T34" s="222"/>
      <c r="U34" s="221"/>
      <c r="V34" s="211"/>
      <c r="W34" s="211"/>
      <c r="X34" s="211"/>
      <c r="Y34" s="211"/>
      <c r="Z34" s="211"/>
      <c r="AA34" s="211"/>
      <c r="AB34" s="211"/>
      <c r="AC34" s="211"/>
      <c r="AD34" s="211"/>
      <c r="AE34" s="211" t="s">
        <v>131</v>
      </c>
      <c r="AF34" s="211">
        <v>0</v>
      </c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outlineLevel="1" x14ac:dyDescent="0.25">
      <c r="A35" s="212"/>
      <c r="B35" s="218"/>
      <c r="C35" s="264" t="s">
        <v>159</v>
      </c>
      <c r="D35" s="223"/>
      <c r="E35" s="228">
        <v>20.78</v>
      </c>
      <c r="F35" s="231"/>
      <c r="G35" s="231"/>
      <c r="H35" s="231"/>
      <c r="I35" s="231"/>
      <c r="J35" s="231"/>
      <c r="K35" s="231"/>
      <c r="L35" s="231"/>
      <c r="M35" s="231"/>
      <c r="N35" s="221"/>
      <c r="O35" s="221"/>
      <c r="P35" s="221"/>
      <c r="Q35" s="221"/>
      <c r="R35" s="221"/>
      <c r="S35" s="221"/>
      <c r="T35" s="222"/>
      <c r="U35" s="221"/>
      <c r="V35" s="211"/>
      <c r="W35" s="211"/>
      <c r="X35" s="211"/>
      <c r="Y35" s="211"/>
      <c r="Z35" s="211"/>
      <c r="AA35" s="211"/>
      <c r="AB35" s="211"/>
      <c r="AC35" s="211"/>
      <c r="AD35" s="211"/>
      <c r="AE35" s="211" t="s">
        <v>131</v>
      </c>
      <c r="AF35" s="211">
        <v>0</v>
      </c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</row>
    <row r="36" spans="1:60" outlineLevel="1" x14ac:dyDescent="0.25">
      <c r="A36" s="212"/>
      <c r="B36" s="218"/>
      <c r="C36" s="264" t="s">
        <v>160</v>
      </c>
      <c r="D36" s="223"/>
      <c r="E36" s="228">
        <v>14.36</v>
      </c>
      <c r="F36" s="231"/>
      <c r="G36" s="231"/>
      <c r="H36" s="231"/>
      <c r="I36" s="231"/>
      <c r="J36" s="231"/>
      <c r="K36" s="231"/>
      <c r="L36" s="231"/>
      <c r="M36" s="231"/>
      <c r="N36" s="221"/>
      <c r="O36" s="221"/>
      <c r="P36" s="221"/>
      <c r="Q36" s="221"/>
      <c r="R36" s="221"/>
      <c r="S36" s="221"/>
      <c r="T36" s="222"/>
      <c r="U36" s="221"/>
      <c r="V36" s="211"/>
      <c r="W36" s="211"/>
      <c r="X36" s="211"/>
      <c r="Y36" s="211"/>
      <c r="Z36" s="211"/>
      <c r="AA36" s="211"/>
      <c r="AB36" s="211"/>
      <c r="AC36" s="211"/>
      <c r="AD36" s="211"/>
      <c r="AE36" s="211" t="s">
        <v>131</v>
      </c>
      <c r="AF36" s="211">
        <v>0</v>
      </c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x14ac:dyDescent="0.25">
      <c r="A37" s="213" t="s">
        <v>124</v>
      </c>
      <c r="B37" s="219" t="s">
        <v>65</v>
      </c>
      <c r="C37" s="265" t="s">
        <v>66</v>
      </c>
      <c r="D37" s="224"/>
      <c r="E37" s="229"/>
      <c r="F37" s="232"/>
      <c r="G37" s="232">
        <f>SUMIF(AE38:AE41,"&lt;&gt;NOR",G38:G41)</f>
        <v>0</v>
      </c>
      <c r="H37" s="232"/>
      <c r="I37" s="232">
        <f>SUM(I38:I41)</f>
        <v>0</v>
      </c>
      <c r="J37" s="232"/>
      <c r="K37" s="232">
        <f>SUM(K38:K41)</f>
        <v>0</v>
      </c>
      <c r="L37" s="232"/>
      <c r="M37" s="232">
        <f>SUM(M38:M41)</f>
        <v>0</v>
      </c>
      <c r="N37" s="225"/>
      <c r="O37" s="225">
        <f>SUM(O38:O41)</f>
        <v>1.3021099999999999</v>
      </c>
      <c r="P37" s="225"/>
      <c r="Q37" s="225">
        <f>SUM(Q38:Q41)</f>
        <v>0</v>
      </c>
      <c r="R37" s="225"/>
      <c r="S37" s="225"/>
      <c r="T37" s="226"/>
      <c r="U37" s="225">
        <f>SUM(U38:U41)</f>
        <v>57.269999999999996</v>
      </c>
      <c r="AE37" t="s">
        <v>125</v>
      </c>
    </row>
    <row r="38" spans="1:60" ht="20.399999999999999" outlineLevel="1" x14ac:dyDescent="0.25">
      <c r="A38" s="212">
        <v>6</v>
      </c>
      <c r="B38" s="218" t="s">
        <v>161</v>
      </c>
      <c r="C38" s="263" t="s">
        <v>162</v>
      </c>
      <c r="D38" s="220" t="s">
        <v>128</v>
      </c>
      <c r="E38" s="227">
        <v>126.32</v>
      </c>
      <c r="F38" s="230">
        <f>H38+J38</f>
        <v>0</v>
      </c>
      <c r="G38" s="231">
        <f>ROUND(E38*F38,2)</f>
        <v>0</v>
      </c>
      <c r="H38" s="231"/>
      <c r="I38" s="231">
        <f>ROUND(E38*H38,2)</f>
        <v>0</v>
      </c>
      <c r="J38" s="231"/>
      <c r="K38" s="231">
        <f>ROUND(E38*J38,2)</f>
        <v>0</v>
      </c>
      <c r="L38" s="231">
        <v>0</v>
      </c>
      <c r="M38" s="231">
        <f>G38*(1+L38/100)</f>
        <v>0</v>
      </c>
      <c r="N38" s="221">
        <v>4.9100000000000003E-3</v>
      </c>
      <c r="O38" s="221">
        <f>ROUND(E38*N38,5)</f>
        <v>0.62022999999999995</v>
      </c>
      <c r="P38" s="221">
        <v>0</v>
      </c>
      <c r="Q38" s="221">
        <f>ROUND(E38*P38,5)</f>
        <v>0</v>
      </c>
      <c r="R38" s="221"/>
      <c r="S38" s="221"/>
      <c r="T38" s="222">
        <v>0.36199999999999999</v>
      </c>
      <c r="U38" s="221">
        <f>ROUND(E38*T38,2)</f>
        <v>45.73</v>
      </c>
      <c r="V38" s="211"/>
      <c r="W38" s="211"/>
      <c r="X38" s="211"/>
      <c r="Y38" s="211"/>
      <c r="Z38" s="211"/>
      <c r="AA38" s="211"/>
      <c r="AB38" s="211"/>
      <c r="AC38" s="211"/>
      <c r="AD38" s="211"/>
      <c r="AE38" s="211" t="s">
        <v>129</v>
      </c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outlineLevel="1" x14ac:dyDescent="0.25">
      <c r="A39" s="212">
        <v>7</v>
      </c>
      <c r="B39" s="218" t="s">
        <v>163</v>
      </c>
      <c r="C39" s="263" t="s">
        <v>164</v>
      </c>
      <c r="D39" s="220" t="s">
        <v>165</v>
      </c>
      <c r="E39" s="227">
        <v>40</v>
      </c>
      <c r="F39" s="230">
        <f>H39+J39</f>
        <v>0</v>
      </c>
      <c r="G39" s="231">
        <f>ROUND(E39*F39,2)</f>
        <v>0</v>
      </c>
      <c r="H39" s="231"/>
      <c r="I39" s="231">
        <f>ROUND(E39*H39,2)</f>
        <v>0</v>
      </c>
      <c r="J39" s="231"/>
      <c r="K39" s="231">
        <f>ROUND(E39*J39,2)</f>
        <v>0</v>
      </c>
      <c r="L39" s="231">
        <v>0</v>
      </c>
      <c r="M39" s="231">
        <f>G39*(1+L39/100)</f>
        <v>0</v>
      </c>
      <c r="N39" s="221">
        <v>1.634E-2</v>
      </c>
      <c r="O39" s="221">
        <f>ROUND(E39*N39,5)</f>
        <v>0.65359999999999996</v>
      </c>
      <c r="P39" s="221">
        <v>0</v>
      </c>
      <c r="Q39" s="221">
        <f>ROUND(E39*P39,5)</f>
        <v>0</v>
      </c>
      <c r="R39" s="221"/>
      <c r="S39" s="221"/>
      <c r="T39" s="222">
        <v>0.253</v>
      </c>
      <c r="U39" s="221">
        <f>ROUND(E39*T39,2)</f>
        <v>10.119999999999999</v>
      </c>
      <c r="V39" s="211"/>
      <c r="W39" s="211"/>
      <c r="X39" s="211"/>
      <c r="Y39" s="211"/>
      <c r="Z39" s="211"/>
      <c r="AA39" s="211"/>
      <c r="AB39" s="211"/>
      <c r="AC39" s="211"/>
      <c r="AD39" s="211"/>
      <c r="AE39" s="211" t="s">
        <v>129</v>
      </c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</row>
    <row r="40" spans="1:60" ht="20.399999999999999" outlineLevel="1" x14ac:dyDescent="0.25">
      <c r="A40" s="212">
        <v>8</v>
      </c>
      <c r="B40" s="218" t="s">
        <v>166</v>
      </c>
      <c r="C40" s="263" t="s">
        <v>167</v>
      </c>
      <c r="D40" s="220" t="s">
        <v>165</v>
      </c>
      <c r="E40" s="227">
        <v>5.6</v>
      </c>
      <c r="F40" s="230">
        <f>H40+J40</f>
        <v>0</v>
      </c>
      <c r="G40" s="231">
        <f>ROUND(E40*F40,2)</f>
        <v>0</v>
      </c>
      <c r="H40" s="231"/>
      <c r="I40" s="231">
        <f>ROUND(E40*H40,2)</f>
        <v>0</v>
      </c>
      <c r="J40" s="231"/>
      <c r="K40" s="231">
        <f>ROUND(E40*J40,2)</f>
        <v>0</v>
      </c>
      <c r="L40" s="231">
        <v>0</v>
      </c>
      <c r="M40" s="231">
        <f>G40*(1+L40/100)</f>
        <v>0</v>
      </c>
      <c r="N40" s="221">
        <v>5.0499999999999998E-3</v>
      </c>
      <c r="O40" s="221">
        <f>ROUND(E40*N40,5)</f>
        <v>2.828E-2</v>
      </c>
      <c r="P40" s="221">
        <v>0</v>
      </c>
      <c r="Q40" s="221">
        <f>ROUND(E40*P40,5)</f>
        <v>0</v>
      </c>
      <c r="R40" s="221"/>
      <c r="S40" s="221"/>
      <c r="T40" s="222">
        <v>0.25385999999999997</v>
      </c>
      <c r="U40" s="221">
        <f>ROUND(E40*T40,2)</f>
        <v>1.42</v>
      </c>
      <c r="V40" s="211"/>
      <c r="W40" s="211"/>
      <c r="X40" s="211"/>
      <c r="Y40" s="211"/>
      <c r="Z40" s="211"/>
      <c r="AA40" s="211"/>
      <c r="AB40" s="211"/>
      <c r="AC40" s="211"/>
      <c r="AD40" s="211"/>
      <c r="AE40" s="211" t="s">
        <v>168</v>
      </c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</row>
    <row r="41" spans="1:60" outlineLevel="1" x14ac:dyDescent="0.25">
      <c r="A41" s="212"/>
      <c r="B41" s="218"/>
      <c r="C41" s="264" t="s">
        <v>169</v>
      </c>
      <c r="D41" s="223"/>
      <c r="E41" s="228">
        <v>5.6</v>
      </c>
      <c r="F41" s="231"/>
      <c r="G41" s="231"/>
      <c r="H41" s="231"/>
      <c r="I41" s="231"/>
      <c r="J41" s="231"/>
      <c r="K41" s="231"/>
      <c r="L41" s="231"/>
      <c r="M41" s="231"/>
      <c r="N41" s="221"/>
      <c r="O41" s="221"/>
      <c r="P41" s="221"/>
      <c r="Q41" s="221"/>
      <c r="R41" s="221"/>
      <c r="S41" s="221"/>
      <c r="T41" s="222"/>
      <c r="U41" s="221"/>
      <c r="V41" s="211"/>
      <c r="W41" s="211"/>
      <c r="X41" s="211"/>
      <c r="Y41" s="211"/>
      <c r="Z41" s="211"/>
      <c r="AA41" s="211"/>
      <c r="AB41" s="211"/>
      <c r="AC41" s="211"/>
      <c r="AD41" s="211"/>
      <c r="AE41" s="211" t="s">
        <v>131</v>
      </c>
      <c r="AF41" s="211">
        <v>0</v>
      </c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spans="1:60" x14ac:dyDescent="0.25">
      <c r="A42" s="213" t="s">
        <v>124</v>
      </c>
      <c r="B42" s="219" t="s">
        <v>67</v>
      </c>
      <c r="C42" s="265" t="s">
        <v>68</v>
      </c>
      <c r="D42" s="224"/>
      <c r="E42" s="229"/>
      <c r="F42" s="232"/>
      <c r="G42" s="232">
        <f>SUMIF(AE43:AE46,"&lt;&gt;NOR",G43:G46)</f>
        <v>0</v>
      </c>
      <c r="H42" s="232"/>
      <c r="I42" s="232">
        <f>SUM(I43:I46)</f>
        <v>0</v>
      </c>
      <c r="J42" s="232"/>
      <c r="K42" s="232">
        <f>SUM(K43:K46)</f>
        <v>0</v>
      </c>
      <c r="L42" s="232"/>
      <c r="M42" s="232">
        <f>SUM(M43:M46)</f>
        <v>0</v>
      </c>
      <c r="N42" s="225"/>
      <c r="O42" s="225">
        <f>SUM(O43:O46)</f>
        <v>7.5410300000000001</v>
      </c>
      <c r="P42" s="225"/>
      <c r="Q42" s="225">
        <f>SUM(Q43:Q46)</f>
        <v>0</v>
      </c>
      <c r="R42" s="225"/>
      <c r="S42" s="225"/>
      <c r="T42" s="226"/>
      <c r="U42" s="225">
        <f>SUM(U43:U46)</f>
        <v>29.3</v>
      </c>
      <c r="AE42" t="s">
        <v>125</v>
      </c>
    </row>
    <row r="43" spans="1:60" outlineLevel="1" x14ac:dyDescent="0.25">
      <c r="A43" s="212">
        <v>9</v>
      </c>
      <c r="B43" s="218" t="s">
        <v>170</v>
      </c>
      <c r="C43" s="263" t="s">
        <v>171</v>
      </c>
      <c r="D43" s="220" t="s">
        <v>128</v>
      </c>
      <c r="E43" s="227">
        <v>32.32</v>
      </c>
      <c r="F43" s="230">
        <f>H43+J43</f>
        <v>0</v>
      </c>
      <c r="G43" s="231">
        <f>ROUND(E43*F43,2)</f>
        <v>0</v>
      </c>
      <c r="H43" s="231"/>
      <c r="I43" s="231">
        <f>ROUND(E43*H43,2)</f>
        <v>0</v>
      </c>
      <c r="J43" s="231"/>
      <c r="K43" s="231">
        <f>ROUND(E43*J43,2)</f>
        <v>0</v>
      </c>
      <c r="L43" s="231">
        <v>0</v>
      </c>
      <c r="M43" s="231">
        <f>G43*(1+L43/100)</f>
        <v>0</v>
      </c>
      <c r="N43" s="221">
        <v>8.9200000000000008E-3</v>
      </c>
      <c r="O43" s="221">
        <f>ROUND(E43*N43,5)</f>
        <v>0.28828999999999999</v>
      </c>
      <c r="P43" s="221">
        <v>0</v>
      </c>
      <c r="Q43" s="221">
        <f>ROUND(E43*P43,5)</f>
        <v>0</v>
      </c>
      <c r="R43" s="221"/>
      <c r="S43" s="221"/>
      <c r="T43" s="222">
        <v>0.25800000000000001</v>
      </c>
      <c r="U43" s="221">
        <f>ROUND(E43*T43,2)</f>
        <v>8.34</v>
      </c>
      <c r="V43" s="211"/>
      <c r="W43" s="211"/>
      <c r="X43" s="211"/>
      <c r="Y43" s="211"/>
      <c r="Z43" s="211"/>
      <c r="AA43" s="211"/>
      <c r="AB43" s="211"/>
      <c r="AC43" s="211"/>
      <c r="AD43" s="211"/>
      <c r="AE43" s="211" t="s">
        <v>129</v>
      </c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</row>
    <row r="44" spans="1:60" outlineLevel="1" x14ac:dyDescent="0.25">
      <c r="A44" s="212">
        <v>10</v>
      </c>
      <c r="B44" s="218" t="s">
        <v>172</v>
      </c>
      <c r="C44" s="263" t="s">
        <v>173</v>
      </c>
      <c r="D44" s="220" t="s">
        <v>174</v>
      </c>
      <c r="E44" s="227">
        <v>1</v>
      </c>
      <c r="F44" s="230">
        <f>H44+J44</f>
        <v>0</v>
      </c>
      <c r="G44" s="231">
        <f>ROUND(E44*F44,2)</f>
        <v>0</v>
      </c>
      <c r="H44" s="231"/>
      <c r="I44" s="231">
        <f>ROUND(E44*H44,2)</f>
        <v>0</v>
      </c>
      <c r="J44" s="231"/>
      <c r="K44" s="231">
        <f>ROUND(E44*J44,2)</f>
        <v>0</v>
      </c>
      <c r="L44" s="231">
        <v>0</v>
      </c>
      <c r="M44" s="231">
        <f>G44*(1+L44/100)</f>
        <v>0</v>
      </c>
      <c r="N44" s="221">
        <v>0</v>
      </c>
      <c r="O44" s="221">
        <f>ROUND(E44*N44,5)</f>
        <v>0</v>
      </c>
      <c r="P44" s="221">
        <v>0</v>
      </c>
      <c r="Q44" s="221">
        <f>ROUND(E44*P44,5)</f>
        <v>0</v>
      </c>
      <c r="R44" s="221"/>
      <c r="S44" s="221"/>
      <c r="T44" s="222">
        <v>0</v>
      </c>
      <c r="U44" s="221">
        <f>ROUND(E44*T44,2)</f>
        <v>0</v>
      </c>
      <c r="V44" s="211"/>
      <c r="W44" s="211"/>
      <c r="X44" s="211"/>
      <c r="Y44" s="211"/>
      <c r="Z44" s="211"/>
      <c r="AA44" s="211"/>
      <c r="AB44" s="211"/>
      <c r="AC44" s="211"/>
      <c r="AD44" s="211"/>
      <c r="AE44" s="211" t="s">
        <v>129</v>
      </c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</row>
    <row r="45" spans="1:60" outlineLevel="1" x14ac:dyDescent="0.25">
      <c r="A45" s="212">
        <v>11</v>
      </c>
      <c r="B45" s="218" t="s">
        <v>175</v>
      </c>
      <c r="C45" s="263" t="s">
        <v>176</v>
      </c>
      <c r="D45" s="220" t="s">
        <v>177</v>
      </c>
      <c r="E45" s="227">
        <v>3</v>
      </c>
      <c r="F45" s="230">
        <f>H45+J45</f>
        <v>0</v>
      </c>
      <c r="G45" s="231">
        <f>ROUND(E45*F45,2)</f>
        <v>0</v>
      </c>
      <c r="H45" s="231"/>
      <c r="I45" s="231">
        <f>ROUND(E45*H45,2)</f>
        <v>0</v>
      </c>
      <c r="J45" s="231"/>
      <c r="K45" s="231">
        <f>ROUND(E45*J45,2)</f>
        <v>0</v>
      </c>
      <c r="L45" s="231">
        <v>0</v>
      </c>
      <c r="M45" s="231">
        <f>G45*(1+L45/100)</f>
        <v>0</v>
      </c>
      <c r="N45" s="221">
        <v>2.5</v>
      </c>
      <c r="O45" s="221">
        <f>ROUND(E45*N45,5)</f>
        <v>7.5</v>
      </c>
      <c r="P45" s="221">
        <v>0</v>
      </c>
      <c r="Q45" s="221">
        <f>ROUND(E45*P45,5)</f>
        <v>0</v>
      </c>
      <c r="R45" s="221"/>
      <c r="S45" s="221"/>
      <c r="T45" s="222">
        <v>4.66</v>
      </c>
      <c r="U45" s="221">
        <f>ROUND(E45*T45,2)</f>
        <v>13.98</v>
      </c>
      <c r="V45" s="211"/>
      <c r="W45" s="211"/>
      <c r="X45" s="211"/>
      <c r="Y45" s="211"/>
      <c r="Z45" s="211"/>
      <c r="AA45" s="211"/>
      <c r="AB45" s="211"/>
      <c r="AC45" s="211"/>
      <c r="AD45" s="211"/>
      <c r="AE45" s="211" t="s">
        <v>129</v>
      </c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</row>
    <row r="46" spans="1:60" ht="20.399999999999999" outlineLevel="1" x14ac:dyDescent="0.25">
      <c r="A46" s="212">
        <v>12</v>
      </c>
      <c r="B46" s="218" t="s">
        <v>178</v>
      </c>
      <c r="C46" s="263" t="s">
        <v>179</v>
      </c>
      <c r="D46" s="220" t="s">
        <v>177</v>
      </c>
      <c r="E46" s="227">
        <v>3</v>
      </c>
      <c r="F46" s="230">
        <f>H46+J46</f>
        <v>0</v>
      </c>
      <c r="G46" s="231">
        <f>ROUND(E46*F46,2)</f>
        <v>0</v>
      </c>
      <c r="H46" s="231"/>
      <c r="I46" s="231">
        <f>ROUND(E46*H46,2)</f>
        <v>0</v>
      </c>
      <c r="J46" s="231"/>
      <c r="K46" s="231">
        <f>ROUND(E46*J46,2)</f>
        <v>0</v>
      </c>
      <c r="L46" s="231">
        <v>0</v>
      </c>
      <c r="M46" s="231">
        <f>G46*(1+L46/100)</f>
        <v>0</v>
      </c>
      <c r="N46" s="221">
        <v>-8.2419999999999993E-2</v>
      </c>
      <c r="O46" s="221">
        <f>ROUND(E46*N46,5)</f>
        <v>-0.24726000000000001</v>
      </c>
      <c r="P46" s="221">
        <v>0</v>
      </c>
      <c r="Q46" s="221">
        <f>ROUND(E46*P46,5)</f>
        <v>0</v>
      </c>
      <c r="R46" s="221"/>
      <c r="S46" s="221"/>
      <c r="T46" s="222">
        <v>2.3280500000000002</v>
      </c>
      <c r="U46" s="221">
        <f>ROUND(E46*T46,2)</f>
        <v>6.98</v>
      </c>
      <c r="V46" s="211"/>
      <c r="W46" s="211"/>
      <c r="X46" s="211"/>
      <c r="Y46" s="211"/>
      <c r="Z46" s="211"/>
      <c r="AA46" s="211"/>
      <c r="AB46" s="211"/>
      <c r="AC46" s="211"/>
      <c r="AD46" s="211"/>
      <c r="AE46" s="211" t="s">
        <v>129</v>
      </c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</row>
    <row r="47" spans="1:60" x14ac:dyDescent="0.25">
      <c r="A47" s="213" t="s">
        <v>124</v>
      </c>
      <c r="B47" s="219" t="s">
        <v>69</v>
      </c>
      <c r="C47" s="265" t="s">
        <v>70</v>
      </c>
      <c r="D47" s="224"/>
      <c r="E47" s="229"/>
      <c r="F47" s="232"/>
      <c r="G47" s="232">
        <f>SUMIF(AE48:AE48,"&lt;&gt;NOR",G48:G48)</f>
        <v>0</v>
      </c>
      <c r="H47" s="232"/>
      <c r="I47" s="232">
        <f>SUM(I48:I48)</f>
        <v>0</v>
      </c>
      <c r="J47" s="232"/>
      <c r="K47" s="232">
        <f>SUM(K48:K48)</f>
        <v>0</v>
      </c>
      <c r="L47" s="232"/>
      <c r="M47" s="232">
        <f>SUM(M48:M48)</f>
        <v>0</v>
      </c>
      <c r="N47" s="225"/>
      <c r="O47" s="225">
        <f>SUM(O48:O48)</f>
        <v>0</v>
      </c>
      <c r="P47" s="225"/>
      <c r="Q47" s="225">
        <f>SUM(Q48:Q48)</f>
        <v>0</v>
      </c>
      <c r="R47" s="225"/>
      <c r="S47" s="225"/>
      <c r="T47" s="226"/>
      <c r="U47" s="225">
        <f>SUM(U48:U48)</f>
        <v>40</v>
      </c>
      <c r="AE47" t="s">
        <v>125</v>
      </c>
    </row>
    <row r="48" spans="1:60" outlineLevel="1" x14ac:dyDescent="0.25">
      <c r="A48" s="212">
        <v>13</v>
      </c>
      <c r="B48" s="218" t="s">
        <v>180</v>
      </c>
      <c r="C48" s="263" t="s">
        <v>181</v>
      </c>
      <c r="D48" s="220" t="s">
        <v>182</v>
      </c>
      <c r="E48" s="227">
        <v>40</v>
      </c>
      <c r="F48" s="230">
        <f>H48+J48</f>
        <v>0</v>
      </c>
      <c r="G48" s="231">
        <f>ROUND(E48*F48,2)</f>
        <v>0</v>
      </c>
      <c r="H48" s="231"/>
      <c r="I48" s="231">
        <f>ROUND(E48*H48,2)</f>
        <v>0</v>
      </c>
      <c r="J48" s="231"/>
      <c r="K48" s="231">
        <f>ROUND(E48*J48,2)</f>
        <v>0</v>
      </c>
      <c r="L48" s="231">
        <v>0</v>
      </c>
      <c r="M48" s="231">
        <f>G48*(1+L48/100)</f>
        <v>0</v>
      </c>
      <c r="N48" s="221">
        <v>0</v>
      </c>
      <c r="O48" s="221">
        <f>ROUND(E48*N48,5)</f>
        <v>0</v>
      </c>
      <c r="P48" s="221">
        <v>0</v>
      </c>
      <c r="Q48" s="221">
        <f>ROUND(E48*P48,5)</f>
        <v>0</v>
      </c>
      <c r="R48" s="221"/>
      <c r="S48" s="221"/>
      <c r="T48" s="222">
        <v>1</v>
      </c>
      <c r="U48" s="221">
        <f>ROUND(E48*T48,2)</f>
        <v>40</v>
      </c>
      <c r="V48" s="211"/>
      <c r="W48" s="211"/>
      <c r="X48" s="211"/>
      <c r="Y48" s="211"/>
      <c r="Z48" s="211"/>
      <c r="AA48" s="211"/>
      <c r="AB48" s="211"/>
      <c r="AC48" s="211"/>
      <c r="AD48" s="211"/>
      <c r="AE48" s="211" t="s">
        <v>129</v>
      </c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</row>
    <row r="49" spans="1:60" x14ac:dyDescent="0.25">
      <c r="A49" s="213" t="s">
        <v>124</v>
      </c>
      <c r="B49" s="219" t="s">
        <v>71</v>
      </c>
      <c r="C49" s="265" t="s">
        <v>72</v>
      </c>
      <c r="D49" s="224"/>
      <c r="E49" s="229"/>
      <c r="F49" s="232"/>
      <c r="G49" s="232">
        <f>SUMIF(AE50:AE50,"&lt;&gt;NOR",G50:G50)</f>
        <v>0</v>
      </c>
      <c r="H49" s="232"/>
      <c r="I49" s="232">
        <f>SUM(I50:I50)</f>
        <v>0</v>
      </c>
      <c r="J49" s="232"/>
      <c r="K49" s="232">
        <f>SUM(K50:K50)</f>
        <v>0</v>
      </c>
      <c r="L49" s="232"/>
      <c r="M49" s="232">
        <f>SUM(M50:M50)</f>
        <v>0</v>
      </c>
      <c r="N49" s="225"/>
      <c r="O49" s="225">
        <f>SUM(O50:O50)</f>
        <v>5.1069999999999997E-2</v>
      </c>
      <c r="P49" s="225"/>
      <c r="Q49" s="225">
        <f>SUM(Q50:Q50)</f>
        <v>0</v>
      </c>
      <c r="R49" s="225"/>
      <c r="S49" s="225"/>
      <c r="T49" s="226"/>
      <c r="U49" s="225">
        <f>SUM(U50:U50)</f>
        <v>6.92</v>
      </c>
      <c r="AE49" t="s">
        <v>125</v>
      </c>
    </row>
    <row r="50" spans="1:60" outlineLevel="1" x14ac:dyDescent="0.25">
      <c r="A50" s="212">
        <v>14</v>
      </c>
      <c r="B50" s="218" t="s">
        <v>183</v>
      </c>
      <c r="C50" s="263" t="s">
        <v>184</v>
      </c>
      <c r="D50" s="220" t="s">
        <v>128</v>
      </c>
      <c r="E50" s="227">
        <v>32.32</v>
      </c>
      <c r="F50" s="230">
        <f>H50+J50</f>
        <v>0</v>
      </c>
      <c r="G50" s="231">
        <f>ROUND(E50*F50,2)</f>
        <v>0</v>
      </c>
      <c r="H50" s="231"/>
      <c r="I50" s="231">
        <f>ROUND(E50*H50,2)</f>
        <v>0</v>
      </c>
      <c r="J50" s="231"/>
      <c r="K50" s="231">
        <f>ROUND(E50*J50,2)</f>
        <v>0</v>
      </c>
      <c r="L50" s="231">
        <v>0</v>
      </c>
      <c r="M50" s="231">
        <f>G50*(1+L50/100)</f>
        <v>0</v>
      </c>
      <c r="N50" s="221">
        <v>1.58E-3</v>
      </c>
      <c r="O50" s="221">
        <f>ROUND(E50*N50,5)</f>
        <v>5.1069999999999997E-2</v>
      </c>
      <c r="P50" s="221">
        <v>0</v>
      </c>
      <c r="Q50" s="221">
        <f>ROUND(E50*P50,5)</f>
        <v>0</v>
      </c>
      <c r="R50" s="221"/>
      <c r="S50" s="221"/>
      <c r="T50" s="222">
        <v>0.214</v>
      </c>
      <c r="U50" s="221">
        <f>ROUND(E50*T50,2)</f>
        <v>6.92</v>
      </c>
      <c r="V50" s="211"/>
      <c r="W50" s="211"/>
      <c r="X50" s="211"/>
      <c r="Y50" s="211"/>
      <c r="Z50" s="211"/>
      <c r="AA50" s="211"/>
      <c r="AB50" s="211"/>
      <c r="AC50" s="211"/>
      <c r="AD50" s="211"/>
      <c r="AE50" s="211" t="s">
        <v>129</v>
      </c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</row>
    <row r="51" spans="1:60" x14ac:dyDescent="0.25">
      <c r="A51" s="213" t="s">
        <v>124</v>
      </c>
      <c r="B51" s="219" t="s">
        <v>73</v>
      </c>
      <c r="C51" s="265" t="s">
        <v>74</v>
      </c>
      <c r="D51" s="224"/>
      <c r="E51" s="229"/>
      <c r="F51" s="232"/>
      <c r="G51" s="232">
        <f>SUMIF(AE52:AE74,"&lt;&gt;NOR",G52:G74)</f>
        <v>0</v>
      </c>
      <c r="H51" s="232"/>
      <c r="I51" s="232">
        <f>SUM(I52:I74)</f>
        <v>0</v>
      </c>
      <c r="J51" s="232"/>
      <c r="K51" s="232">
        <f>SUM(K52:K74)</f>
        <v>0</v>
      </c>
      <c r="L51" s="232"/>
      <c r="M51" s="232">
        <f>SUM(M52:M74)</f>
        <v>0</v>
      </c>
      <c r="N51" s="225"/>
      <c r="O51" s="225">
        <f>SUM(O52:O74)</f>
        <v>1.319E-2</v>
      </c>
      <c r="P51" s="225"/>
      <c r="Q51" s="225">
        <f>SUM(Q52:Q74)</f>
        <v>12.003409999999999</v>
      </c>
      <c r="R51" s="225"/>
      <c r="S51" s="225"/>
      <c r="T51" s="226"/>
      <c r="U51" s="225">
        <f>SUM(U52:U74)</f>
        <v>76.97</v>
      </c>
      <c r="AE51" t="s">
        <v>125</v>
      </c>
    </row>
    <row r="52" spans="1:60" outlineLevel="1" x14ac:dyDescent="0.25">
      <c r="A52" s="212">
        <v>15</v>
      </c>
      <c r="B52" s="218" t="s">
        <v>185</v>
      </c>
      <c r="C52" s="263" t="s">
        <v>186</v>
      </c>
      <c r="D52" s="220" t="s">
        <v>128</v>
      </c>
      <c r="E52" s="227">
        <v>32.32</v>
      </c>
      <c r="F52" s="230">
        <f>H52+J52</f>
        <v>0</v>
      </c>
      <c r="G52" s="231">
        <f>ROUND(E52*F52,2)</f>
        <v>0</v>
      </c>
      <c r="H52" s="231"/>
      <c r="I52" s="231">
        <f>ROUND(E52*H52,2)</f>
        <v>0</v>
      </c>
      <c r="J52" s="231"/>
      <c r="K52" s="231">
        <f>ROUND(E52*J52,2)</f>
        <v>0</v>
      </c>
      <c r="L52" s="231">
        <v>0</v>
      </c>
      <c r="M52" s="231">
        <f>G52*(1+L52/100)</f>
        <v>0</v>
      </c>
      <c r="N52" s="221">
        <v>0</v>
      </c>
      <c r="O52" s="221">
        <f>ROUND(E52*N52,5)</f>
        <v>0</v>
      </c>
      <c r="P52" s="221">
        <v>0.02</v>
      </c>
      <c r="Q52" s="221">
        <f>ROUND(E52*P52,5)</f>
        <v>0.64639999999999997</v>
      </c>
      <c r="R52" s="221"/>
      <c r="S52" s="221"/>
      <c r="T52" s="222">
        <v>0.24</v>
      </c>
      <c r="U52" s="221">
        <f>ROUND(E52*T52,2)</f>
        <v>7.76</v>
      </c>
      <c r="V52" s="211"/>
      <c r="W52" s="211"/>
      <c r="X52" s="211"/>
      <c r="Y52" s="211"/>
      <c r="Z52" s="211"/>
      <c r="AA52" s="211"/>
      <c r="AB52" s="211"/>
      <c r="AC52" s="211"/>
      <c r="AD52" s="211"/>
      <c r="AE52" s="211" t="s">
        <v>129</v>
      </c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</row>
    <row r="53" spans="1:60" outlineLevel="1" x14ac:dyDescent="0.25">
      <c r="A53" s="212">
        <v>16</v>
      </c>
      <c r="B53" s="218" t="s">
        <v>187</v>
      </c>
      <c r="C53" s="263" t="s">
        <v>188</v>
      </c>
      <c r="D53" s="220" t="s">
        <v>128</v>
      </c>
      <c r="E53" s="227">
        <v>32.32</v>
      </c>
      <c r="F53" s="230">
        <f>H53+J53</f>
        <v>0</v>
      </c>
      <c r="G53" s="231">
        <f>ROUND(E53*F53,2)</f>
        <v>0</v>
      </c>
      <c r="H53" s="231"/>
      <c r="I53" s="231">
        <f>ROUND(E53*H53,2)</f>
        <v>0</v>
      </c>
      <c r="J53" s="231"/>
      <c r="K53" s="231">
        <f>ROUND(E53*J53,2)</f>
        <v>0</v>
      </c>
      <c r="L53" s="231">
        <v>0</v>
      </c>
      <c r="M53" s="231">
        <f>G53*(1+L53/100)</f>
        <v>0</v>
      </c>
      <c r="N53" s="221">
        <v>0</v>
      </c>
      <c r="O53" s="221">
        <f>ROUND(E53*N53,5)</f>
        <v>0</v>
      </c>
      <c r="P53" s="221">
        <v>1.26E-2</v>
      </c>
      <c r="Q53" s="221">
        <f>ROUND(E53*P53,5)</f>
        <v>0.40722999999999998</v>
      </c>
      <c r="R53" s="221"/>
      <c r="S53" s="221"/>
      <c r="T53" s="222">
        <v>0.33</v>
      </c>
      <c r="U53" s="221">
        <f>ROUND(E53*T53,2)</f>
        <v>10.67</v>
      </c>
      <c r="V53" s="211"/>
      <c r="W53" s="211"/>
      <c r="X53" s="211"/>
      <c r="Y53" s="211"/>
      <c r="Z53" s="211"/>
      <c r="AA53" s="211"/>
      <c r="AB53" s="211"/>
      <c r="AC53" s="211"/>
      <c r="AD53" s="211"/>
      <c r="AE53" s="211" t="s">
        <v>129</v>
      </c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</row>
    <row r="54" spans="1:60" outlineLevel="1" x14ac:dyDescent="0.25">
      <c r="A54" s="212"/>
      <c r="B54" s="218"/>
      <c r="C54" s="264" t="s">
        <v>137</v>
      </c>
      <c r="D54" s="223"/>
      <c r="E54" s="228">
        <v>8.4</v>
      </c>
      <c r="F54" s="231"/>
      <c r="G54" s="231"/>
      <c r="H54" s="231"/>
      <c r="I54" s="231"/>
      <c r="J54" s="231"/>
      <c r="K54" s="231"/>
      <c r="L54" s="231"/>
      <c r="M54" s="231"/>
      <c r="N54" s="221"/>
      <c r="O54" s="221"/>
      <c r="P54" s="221"/>
      <c r="Q54" s="221"/>
      <c r="R54" s="221"/>
      <c r="S54" s="221"/>
      <c r="T54" s="222"/>
      <c r="U54" s="221"/>
      <c r="V54" s="211"/>
      <c r="W54" s="211"/>
      <c r="X54" s="211"/>
      <c r="Y54" s="211"/>
      <c r="Z54" s="211"/>
      <c r="AA54" s="211"/>
      <c r="AB54" s="211"/>
      <c r="AC54" s="211"/>
      <c r="AD54" s="211"/>
      <c r="AE54" s="211" t="s">
        <v>131</v>
      </c>
      <c r="AF54" s="211">
        <v>0</v>
      </c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</row>
    <row r="55" spans="1:60" outlineLevel="1" x14ac:dyDescent="0.25">
      <c r="A55" s="212"/>
      <c r="B55" s="218"/>
      <c r="C55" s="264" t="s">
        <v>138</v>
      </c>
      <c r="D55" s="223"/>
      <c r="E55" s="228">
        <v>2.92</v>
      </c>
      <c r="F55" s="231"/>
      <c r="G55" s="231"/>
      <c r="H55" s="231"/>
      <c r="I55" s="231"/>
      <c r="J55" s="231"/>
      <c r="K55" s="231"/>
      <c r="L55" s="231"/>
      <c r="M55" s="231"/>
      <c r="N55" s="221"/>
      <c r="O55" s="221"/>
      <c r="P55" s="221"/>
      <c r="Q55" s="221"/>
      <c r="R55" s="221"/>
      <c r="S55" s="221"/>
      <c r="T55" s="222"/>
      <c r="U55" s="221"/>
      <c r="V55" s="211"/>
      <c r="W55" s="211"/>
      <c r="X55" s="211"/>
      <c r="Y55" s="211"/>
      <c r="Z55" s="211"/>
      <c r="AA55" s="211"/>
      <c r="AB55" s="211"/>
      <c r="AC55" s="211"/>
      <c r="AD55" s="211"/>
      <c r="AE55" s="211" t="s">
        <v>131</v>
      </c>
      <c r="AF55" s="211">
        <v>0</v>
      </c>
      <c r="AG55" s="211"/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</row>
    <row r="56" spans="1:60" outlineLevel="1" x14ac:dyDescent="0.25">
      <c r="A56" s="212"/>
      <c r="B56" s="218"/>
      <c r="C56" s="264" t="s">
        <v>139</v>
      </c>
      <c r="D56" s="223"/>
      <c r="E56" s="228">
        <v>4.4800000000000004</v>
      </c>
      <c r="F56" s="231"/>
      <c r="G56" s="231"/>
      <c r="H56" s="231"/>
      <c r="I56" s="231"/>
      <c r="J56" s="231"/>
      <c r="K56" s="231"/>
      <c r="L56" s="231"/>
      <c r="M56" s="231"/>
      <c r="N56" s="221"/>
      <c r="O56" s="221"/>
      <c r="P56" s="221"/>
      <c r="Q56" s="221"/>
      <c r="R56" s="221"/>
      <c r="S56" s="221"/>
      <c r="T56" s="222"/>
      <c r="U56" s="221"/>
      <c r="V56" s="211"/>
      <c r="W56" s="211"/>
      <c r="X56" s="211"/>
      <c r="Y56" s="211"/>
      <c r="Z56" s="211"/>
      <c r="AA56" s="211"/>
      <c r="AB56" s="211"/>
      <c r="AC56" s="211"/>
      <c r="AD56" s="211"/>
      <c r="AE56" s="211" t="s">
        <v>131</v>
      </c>
      <c r="AF56" s="211">
        <v>0</v>
      </c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</row>
    <row r="57" spans="1:60" outlineLevel="1" x14ac:dyDescent="0.25">
      <c r="A57" s="212"/>
      <c r="B57" s="218"/>
      <c r="C57" s="264" t="s">
        <v>140</v>
      </c>
      <c r="D57" s="223"/>
      <c r="E57" s="228">
        <v>9.33</v>
      </c>
      <c r="F57" s="231"/>
      <c r="G57" s="231"/>
      <c r="H57" s="231"/>
      <c r="I57" s="231"/>
      <c r="J57" s="231"/>
      <c r="K57" s="231"/>
      <c r="L57" s="231"/>
      <c r="M57" s="231"/>
      <c r="N57" s="221"/>
      <c r="O57" s="221"/>
      <c r="P57" s="221"/>
      <c r="Q57" s="221"/>
      <c r="R57" s="221"/>
      <c r="S57" s="221"/>
      <c r="T57" s="222"/>
      <c r="U57" s="221"/>
      <c r="V57" s="211"/>
      <c r="W57" s="211"/>
      <c r="X57" s="211"/>
      <c r="Y57" s="211"/>
      <c r="Z57" s="211"/>
      <c r="AA57" s="211"/>
      <c r="AB57" s="211"/>
      <c r="AC57" s="211"/>
      <c r="AD57" s="211"/>
      <c r="AE57" s="211" t="s">
        <v>131</v>
      </c>
      <c r="AF57" s="211">
        <v>0</v>
      </c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</row>
    <row r="58" spans="1:60" outlineLevel="1" x14ac:dyDescent="0.25">
      <c r="A58" s="212"/>
      <c r="B58" s="218"/>
      <c r="C58" s="264" t="s">
        <v>141</v>
      </c>
      <c r="D58" s="223"/>
      <c r="E58" s="228">
        <v>4.43</v>
      </c>
      <c r="F58" s="231"/>
      <c r="G58" s="231"/>
      <c r="H58" s="231"/>
      <c r="I58" s="231"/>
      <c r="J58" s="231"/>
      <c r="K58" s="231"/>
      <c r="L58" s="231"/>
      <c r="M58" s="231"/>
      <c r="N58" s="221"/>
      <c r="O58" s="221"/>
      <c r="P58" s="221"/>
      <c r="Q58" s="221"/>
      <c r="R58" s="221"/>
      <c r="S58" s="221"/>
      <c r="T58" s="222"/>
      <c r="U58" s="221"/>
      <c r="V58" s="211"/>
      <c r="W58" s="211"/>
      <c r="X58" s="211"/>
      <c r="Y58" s="211"/>
      <c r="Z58" s="211"/>
      <c r="AA58" s="211"/>
      <c r="AB58" s="211"/>
      <c r="AC58" s="211"/>
      <c r="AD58" s="211"/>
      <c r="AE58" s="211" t="s">
        <v>131</v>
      </c>
      <c r="AF58" s="211">
        <v>0</v>
      </c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</row>
    <row r="59" spans="1:60" outlineLevel="1" x14ac:dyDescent="0.25">
      <c r="A59" s="212"/>
      <c r="B59" s="218"/>
      <c r="C59" s="264" t="s">
        <v>142</v>
      </c>
      <c r="D59" s="223"/>
      <c r="E59" s="228">
        <v>2.76</v>
      </c>
      <c r="F59" s="231"/>
      <c r="G59" s="231"/>
      <c r="H59" s="231"/>
      <c r="I59" s="231"/>
      <c r="J59" s="231"/>
      <c r="K59" s="231"/>
      <c r="L59" s="231"/>
      <c r="M59" s="231"/>
      <c r="N59" s="221"/>
      <c r="O59" s="221"/>
      <c r="P59" s="221"/>
      <c r="Q59" s="221"/>
      <c r="R59" s="221"/>
      <c r="S59" s="221"/>
      <c r="T59" s="222"/>
      <c r="U59" s="221"/>
      <c r="V59" s="211"/>
      <c r="W59" s="211"/>
      <c r="X59" s="211"/>
      <c r="Y59" s="211"/>
      <c r="Z59" s="211"/>
      <c r="AA59" s="211"/>
      <c r="AB59" s="211"/>
      <c r="AC59" s="211"/>
      <c r="AD59" s="211"/>
      <c r="AE59" s="211" t="s">
        <v>131</v>
      </c>
      <c r="AF59" s="211">
        <v>0</v>
      </c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</row>
    <row r="60" spans="1:60" ht="20.399999999999999" outlineLevel="1" x14ac:dyDescent="0.25">
      <c r="A60" s="212">
        <v>17</v>
      </c>
      <c r="B60" s="218" t="s">
        <v>189</v>
      </c>
      <c r="C60" s="263" t="s">
        <v>190</v>
      </c>
      <c r="D60" s="220" t="s">
        <v>128</v>
      </c>
      <c r="E60" s="227">
        <v>34.69</v>
      </c>
      <c r="F60" s="230">
        <f>H60+J60</f>
        <v>0</v>
      </c>
      <c r="G60" s="231">
        <f>ROUND(E60*F60,2)</f>
        <v>0</v>
      </c>
      <c r="H60" s="231"/>
      <c r="I60" s="231">
        <f>ROUND(E60*H60,2)</f>
        <v>0</v>
      </c>
      <c r="J60" s="231"/>
      <c r="K60" s="231">
        <f>ROUND(E60*J60,2)</f>
        <v>0</v>
      </c>
      <c r="L60" s="231">
        <v>0</v>
      </c>
      <c r="M60" s="231">
        <f>G60*(1+L60/100)</f>
        <v>0</v>
      </c>
      <c r="N60" s="221">
        <v>3.3E-4</v>
      </c>
      <c r="O60" s="221">
        <f>ROUND(E60*N60,5)</f>
        <v>1.145E-2</v>
      </c>
      <c r="P60" s="221">
        <v>1.183E-2</v>
      </c>
      <c r="Q60" s="221">
        <f>ROUND(E60*P60,5)</f>
        <v>0.41038000000000002</v>
      </c>
      <c r="R60" s="221"/>
      <c r="S60" s="221"/>
      <c r="T60" s="222">
        <v>0.34599999999999997</v>
      </c>
      <c r="U60" s="221">
        <f>ROUND(E60*T60,2)</f>
        <v>12</v>
      </c>
      <c r="V60" s="211"/>
      <c r="W60" s="211"/>
      <c r="X60" s="211"/>
      <c r="Y60" s="211"/>
      <c r="Z60" s="211"/>
      <c r="AA60" s="211"/>
      <c r="AB60" s="211"/>
      <c r="AC60" s="211"/>
      <c r="AD60" s="211"/>
      <c r="AE60" s="211" t="s">
        <v>129</v>
      </c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</row>
    <row r="61" spans="1:60" outlineLevel="1" x14ac:dyDescent="0.25">
      <c r="A61" s="212"/>
      <c r="B61" s="218"/>
      <c r="C61" s="264" t="s">
        <v>137</v>
      </c>
      <c r="D61" s="223"/>
      <c r="E61" s="228">
        <v>8.4</v>
      </c>
      <c r="F61" s="231"/>
      <c r="G61" s="231"/>
      <c r="H61" s="231"/>
      <c r="I61" s="231"/>
      <c r="J61" s="231"/>
      <c r="K61" s="231"/>
      <c r="L61" s="231"/>
      <c r="M61" s="231"/>
      <c r="N61" s="221"/>
      <c r="O61" s="221"/>
      <c r="P61" s="221"/>
      <c r="Q61" s="221"/>
      <c r="R61" s="221"/>
      <c r="S61" s="221"/>
      <c r="T61" s="222"/>
      <c r="U61" s="221"/>
      <c r="V61" s="211"/>
      <c r="W61" s="211"/>
      <c r="X61" s="211"/>
      <c r="Y61" s="211"/>
      <c r="Z61" s="211"/>
      <c r="AA61" s="211"/>
      <c r="AB61" s="211"/>
      <c r="AC61" s="211"/>
      <c r="AD61" s="211"/>
      <c r="AE61" s="211" t="s">
        <v>131</v>
      </c>
      <c r="AF61" s="211">
        <v>0</v>
      </c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</row>
    <row r="62" spans="1:60" outlineLevel="1" x14ac:dyDescent="0.25">
      <c r="A62" s="212"/>
      <c r="B62" s="218"/>
      <c r="C62" s="264" t="s">
        <v>138</v>
      </c>
      <c r="D62" s="223"/>
      <c r="E62" s="228">
        <v>2.92</v>
      </c>
      <c r="F62" s="231"/>
      <c r="G62" s="231"/>
      <c r="H62" s="231"/>
      <c r="I62" s="231"/>
      <c r="J62" s="231"/>
      <c r="K62" s="231"/>
      <c r="L62" s="231"/>
      <c r="M62" s="231"/>
      <c r="N62" s="221"/>
      <c r="O62" s="221"/>
      <c r="P62" s="221"/>
      <c r="Q62" s="221"/>
      <c r="R62" s="221"/>
      <c r="S62" s="221"/>
      <c r="T62" s="222"/>
      <c r="U62" s="221"/>
      <c r="V62" s="211"/>
      <c r="W62" s="211"/>
      <c r="X62" s="211"/>
      <c r="Y62" s="211"/>
      <c r="Z62" s="211"/>
      <c r="AA62" s="211"/>
      <c r="AB62" s="211"/>
      <c r="AC62" s="211"/>
      <c r="AD62" s="211"/>
      <c r="AE62" s="211" t="s">
        <v>131</v>
      </c>
      <c r="AF62" s="211">
        <v>0</v>
      </c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</row>
    <row r="63" spans="1:60" outlineLevel="1" x14ac:dyDescent="0.25">
      <c r="A63" s="212"/>
      <c r="B63" s="218"/>
      <c r="C63" s="264" t="s">
        <v>139</v>
      </c>
      <c r="D63" s="223"/>
      <c r="E63" s="228">
        <v>4.4800000000000004</v>
      </c>
      <c r="F63" s="231"/>
      <c r="G63" s="231"/>
      <c r="H63" s="231"/>
      <c r="I63" s="231"/>
      <c r="J63" s="231"/>
      <c r="K63" s="231"/>
      <c r="L63" s="231"/>
      <c r="M63" s="231"/>
      <c r="N63" s="221"/>
      <c r="O63" s="221"/>
      <c r="P63" s="221"/>
      <c r="Q63" s="221"/>
      <c r="R63" s="221"/>
      <c r="S63" s="221"/>
      <c r="T63" s="222"/>
      <c r="U63" s="221"/>
      <c r="V63" s="211"/>
      <c r="W63" s="211"/>
      <c r="X63" s="211"/>
      <c r="Y63" s="211"/>
      <c r="Z63" s="211"/>
      <c r="AA63" s="211"/>
      <c r="AB63" s="211"/>
      <c r="AC63" s="211"/>
      <c r="AD63" s="211"/>
      <c r="AE63" s="211" t="s">
        <v>131</v>
      </c>
      <c r="AF63" s="211">
        <v>0</v>
      </c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</row>
    <row r="64" spans="1:60" outlineLevel="1" x14ac:dyDescent="0.25">
      <c r="A64" s="212"/>
      <c r="B64" s="218"/>
      <c r="C64" s="264" t="s">
        <v>140</v>
      </c>
      <c r="D64" s="223"/>
      <c r="E64" s="228">
        <v>9.33</v>
      </c>
      <c r="F64" s="231"/>
      <c r="G64" s="231"/>
      <c r="H64" s="231"/>
      <c r="I64" s="231"/>
      <c r="J64" s="231"/>
      <c r="K64" s="231"/>
      <c r="L64" s="231"/>
      <c r="M64" s="231"/>
      <c r="N64" s="221"/>
      <c r="O64" s="221"/>
      <c r="P64" s="221"/>
      <c r="Q64" s="221"/>
      <c r="R64" s="221"/>
      <c r="S64" s="221"/>
      <c r="T64" s="222"/>
      <c r="U64" s="221"/>
      <c r="V64" s="211"/>
      <c r="W64" s="211"/>
      <c r="X64" s="211"/>
      <c r="Y64" s="211"/>
      <c r="Z64" s="211"/>
      <c r="AA64" s="211"/>
      <c r="AB64" s="211"/>
      <c r="AC64" s="211"/>
      <c r="AD64" s="211"/>
      <c r="AE64" s="211" t="s">
        <v>131</v>
      </c>
      <c r="AF64" s="211">
        <v>0</v>
      </c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</row>
    <row r="65" spans="1:60" outlineLevel="1" x14ac:dyDescent="0.25">
      <c r="A65" s="212"/>
      <c r="B65" s="218"/>
      <c r="C65" s="264" t="s">
        <v>141</v>
      </c>
      <c r="D65" s="223"/>
      <c r="E65" s="228">
        <v>4.43</v>
      </c>
      <c r="F65" s="231"/>
      <c r="G65" s="231"/>
      <c r="H65" s="231"/>
      <c r="I65" s="231"/>
      <c r="J65" s="231"/>
      <c r="K65" s="231"/>
      <c r="L65" s="231"/>
      <c r="M65" s="231"/>
      <c r="N65" s="221"/>
      <c r="O65" s="221"/>
      <c r="P65" s="221"/>
      <c r="Q65" s="221"/>
      <c r="R65" s="221"/>
      <c r="S65" s="221"/>
      <c r="T65" s="222"/>
      <c r="U65" s="221"/>
      <c r="V65" s="211"/>
      <c r="W65" s="211"/>
      <c r="X65" s="211"/>
      <c r="Y65" s="211"/>
      <c r="Z65" s="211"/>
      <c r="AA65" s="211"/>
      <c r="AB65" s="211"/>
      <c r="AC65" s="211"/>
      <c r="AD65" s="211"/>
      <c r="AE65" s="211" t="s">
        <v>131</v>
      </c>
      <c r="AF65" s="211">
        <v>0</v>
      </c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</row>
    <row r="66" spans="1:60" outlineLevel="1" x14ac:dyDescent="0.25">
      <c r="A66" s="212"/>
      <c r="B66" s="218"/>
      <c r="C66" s="264" t="s">
        <v>142</v>
      </c>
      <c r="D66" s="223"/>
      <c r="E66" s="228">
        <v>2.76</v>
      </c>
      <c r="F66" s="231"/>
      <c r="G66" s="231"/>
      <c r="H66" s="231"/>
      <c r="I66" s="231"/>
      <c r="J66" s="231"/>
      <c r="K66" s="231"/>
      <c r="L66" s="231"/>
      <c r="M66" s="231"/>
      <c r="N66" s="221"/>
      <c r="O66" s="221"/>
      <c r="P66" s="221"/>
      <c r="Q66" s="221"/>
      <c r="R66" s="221"/>
      <c r="S66" s="221"/>
      <c r="T66" s="222"/>
      <c r="U66" s="221"/>
      <c r="V66" s="211"/>
      <c r="W66" s="211"/>
      <c r="X66" s="211"/>
      <c r="Y66" s="211"/>
      <c r="Z66" s="211"/>
      <c r="AA66" s="211"/>
      <c r="AB66" s="211"/>
      <c r="AC66" s="211"/>
      <c r="AD66" s="211"/>
      <c r="AE66" s="211" t="s">
        <v>131</v>
      </c>
      <c r="AF66" s="211">
        <v>0</v>
      </c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</row>
    <row r="67" spans="1:60" outlineLevel="1" x14ac:dyDescent="0.25">
      <c r="A67" s="212"/>
      <c r="B67" s="218"/>
      <c r="C67" s="264" t="s">
        <v>143</v>
      </c>
      <c r="D67" s="223"/>
      <c r="E67" s="228">
        <v>1.06</v>
      </c>
      <c r="F67" s="231"/>
      <c r="G67" s="231"/>
      <c r="H67" s="231"/>
      <c r="I67" s="231"/>
      <c r="J67" s="231"/>
      <c r="K67" s="231"/>
      <c r="L67" s="231"/>
      <c r="M67" s="231"/>
      <c r="N67" s="221"/>
      <c r="O67" s="221"/>
      <c r="P67" s="221"/>
      <c r="Q67" s="221"/>
      <c r="R67" s="221"/>
      <c r="S67" s="221"/>
      <c r="T67" s="222"/>
      <c r="U67" s="221"/>
      <c r="V67" s="211"/>
      <c r="W67" s="211"/>
      <c r="X67" s="211"/>
      <c r="Y67" s="211"/>
      <c r="Z67" s="211"/>
      <c r="AA67" s="211"/>
      <c r="AB67" s="211"/>
      <c r="AC67" s="211"/>
      <c r="AD67" s="211"/>
      <c r="AE67" s="211" t="s">
        <v>131</v>
      </c>
      <c r="AF67" s="211">
        <v>0</v>
      </c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</row>
    <row r="68" spans="1:60" outlineLevel="1" x14ac:dyDescent="0.25">
      <c r="A68" s="212"/>
      <c r="B68" s="218"/>
      <c r="C68" s="264" t="s">
        <v>144</v>
      </c>
      <c r="D68" s="223"/>
      <c r="E68" s="228">
        <v>1.31</v>
      </c>
      <c r="F68" s="231"/>
      <c r="G68" s="231"/>
      <c r="H68" s="231"/>
      <c r="I68" s="231"/>
      <c r="J68" s="231"/>
      <c r="K68" s="231"/>
      <c r="L68" s="231"/>
      <c r="M68" s="231"/>
      <c r="N68" s="221"/>
      <c r="O68" s="221"/>
      <c r="P68" s="221"/>
      <c r="Q68" s="221"/>
      <c r="R68" s="221"/>
      <c r="S68" s="221"/>
      <c r="T68" s="222"/>
      <c r="U68" s="221"/>
      <c r="V68" s="211"/>
      <c r="W68" s="211"/>
      <c r="X68" s="211"/>
      <c r="Y68" s="211"/>
      <c r="Z68" s="211"/>
      <c r="AA68" s="211"/>
      <c r="AB68" s="211"/>
      <c r="AC68" s="211"/>
      <c r="AD68" s="211"/>
      <c r="AE68" s="211" t="s">
        <v>131</v>
      </c>
      <c r="AF68" s="211">
        <v>0</v>
      </c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</row>
    <row r="69" spans="1:60" outlineLevel="1" x14ac:dyDescent="0.25">
      <c r="A69" s="212">
        <v>18</v>
      </c>
      <c r="B69" s="218" t="s">
        <v>191</v>
      </c>
      <c r="C69" s="263" t="s">
        <v>192</v>
      </c>
      <c r="D69" s="220" t="s">
        <v>128</v>
      </c>
      <c r="E69" s="227">
        <v>2.6</v>
      </c>
      <c r="F69" s="230">
        <f>H69+J69</f>
        <v>0</v>
      </c>
      <c r="G69" s="231">
        <f>ROUND(E69*F69,2)</f>
        <v>0</v>
      </c>
      <c r="H69" s="231"/>
      <c r="I69" s="231">
        <f>ROUND(E69*H69,2)</f>
        <v>0</v>
      </c>
      <c r="J69" s="231"/>
      <c r="K69" s="231">
        <f>ROUND(E69*J69,2)</f>
        <v>0</v>
      </c>
      <c r="L69" s="231">
        <v>0</v>
      </c>
      <c r="M69" s="231">
        <f>G69*(1+L69/100)</f>
        <v>0</v>
      </c>
      <c r="N69" s="221">
        <v>6.7000000000000002E-4</v>
      </c>
      <c r="O69" s="221">
        <f>ROUND(E69*N69,5)</f>
        <v>1.74E-3</v>
      </c>
      <c r="P69" s="221">
        <v>0.31900000000000001</v>
      </c>
      <c r="Q69" s="221">
        <f>ROUND(E69*P69,5)</f>
        <v>0.82940000000000003</v>
      </c>
      <c r="R69" s="221"/>
      <c r="S69" s="221"/>
      <c r="T69" s="222">
        <v>0.317</v>
      </c>
      <c r="U69" s="221">
        <f>ROUND(E69*T69,2)</f>
        <v>0.82</v>
      </c>
      <c r="V69" s="211"/>
      <c r="W69" s="211"/>
      <c r="X69" s="211"/>
      <c r="Y69" s="211"/>
      <c r="Z69" s="211"/>
      <c r="AA69" s="211"/>
      <c r="AB69" s="211"/>
      <c r="AC69" s="211"/>
      <c r="AD69" s="211"/>
      <c r="AE69" s="211" t="s">
        <v>129</v>
      </c>
      <c r="AF69" s="211"/>
      <c r="AG69" s="211"/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</row>
    <row r="70" spans="1:60" outlineLevel="1" x14ac:dyDescent="0.25">
      <c r="A70" s="212"/>
      <c r="B70" s="218"/>
      <c r="C70" s="264" t="s">
        <v>193</v>
      </c>
      <c r="D70" s="223"/>
      <c r="E70" s="228">
        <v>1.8</v>
      </c>
      <c r="F70" s="231"/>
      <c r="G70" s="231"/>
      <c r="H70" s="231"/>
      <c r="I70" s="231"/>
      <c r="J70" s="231"/>
      <c r="K70" s="231"/>
      <c r="L70" s="231"/>
      <c r="M70" s="231"/>
      <c r="N70" s="221"/>
      <c r="O70" s="221"/>
      <c r="P70" s="221"/>
      <c r="Q70" s="221"/>
      <c r="R70" s="221"/>
      <c r="S70" s="221"/>
      <c r="T70" s="222"/>
      <c r="U70" s="221"/>
      <c r="V70" s="211"/>
      <c r="W70" s="211"/>
      <c r="X70" s="211"/>
      <c r="Y70" s="211"/>
      <c r="Z70" s="211"/>
      <c r="AA70" s="211"/>
      <c r="AB70" s="211"/>
      <c r="AC70" s="211"/>
      <c r="AD70" s="211"/>
      <c r="AE70" s="211" t="s">
        <v>131</v>
      </c>
      <c r="AF70" s="211">
        <v>0</v>
      </c>
      <c r="AG70" s="211"/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11"/>
      <c r="BH70" s="211"/>
    </row>
    <row r="71" spans="1:60" outlineLevel="1" x14ac:dyDescent="0.25">
      <c r="A71" s="212"/>
      <c r="B71" s="218"/>
      <c r="C71" s="264" t="s">
        <v>194</v>
      </c>
      <c r="D71" s="223"/>
      <c r="E71" s="228">
        <v>0.8</v>
      </c>
      <c r="F71" s="231"/>
      <c r="G71" s="231"/>
      <c r="H71" s="231"/>
      <c r="I71" s="231"/>
      <c r="J71" s="231"/>
      <c r="K71" s="231"/>
      <c r="L71" s="231"/>
      <c r="M71" s="231"/>
      <c r="N71" s="221"/>
      <c r="O71" s="221"/>
      <c r="P71" s="221"/>
      <c r="Q71" s="221"/>
      <c r="R71" s="221"/>
      <c r="S71" s="221"/>
      <c r="T71" s="222"/>
      <c r="U71" s="221"/>
      <c r="V71" s="211"/>
      <c r="W71" s="211"/>
      <c r="X71" s="211"/>
      <c r="Y71" s="211"/>
      <c r="Z71" s="211"/>
      <c r="AA71" s="211"/>
      <c r="AB71" s="211"/>
      <c r="AC71" s="211"/>
      <c r="AD71" s="211"/>
      <c r="AE71" s="211" t="s">
        <v>131</v>
      </c>
      <c r="AF71" s="211">
        <v>0</v>
      </c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</row>
    <row r="72" spans="1:60" outlineLevel="1" x14ac:dyDescent="0.25">
      <c r="A72" s="212">
        <v>19</v>
      </c>
      <c r="B72" s="218" t="s">
        <v>195</v>
      </c>
      <c r="C72" s="263" t="s">
        <v>196</v>
      </c>
      <c r="D72" s="220" t="s">
        <v>197</v>
      </c>
      <c r="E72" s="227">
        <v>2</v>
      </c>
      <c r="F72" s="230">
        <f>H72+J72</f>
        <v>0</v>
      </c>
      <c r="G72" s="231">
        <f>ROUND(E72*F72,2)</f>
        <v>0</v>
      </c>
      <c r="H72" s="231"/>
      <c r="I72" s="231">
        <f>ROUND(E72*H72,2)</f>
        <v>0</v>
      </c>
      <c r="J72" s="231"/>
      <c r="K72" s="231">
        <f>ROUND(E72*J72,2)</f>
        <v>0</v>
      </c>
      <c r="L72" s="231">
        <v>0</v>
      </c>
      <c r="M72" s="231">
        <f>G72*(1+L72/100)</f>
        <v>0</v>
      </c>
      <c r="N72" s="221">
        <v>0</v>
      </c>
      <c r="O72" s="221">
        <f>ROUND(E72*N72,5)</f>
        <v>0</v>
      </c>
      <c r="P72" s="221">
        <v>1.5</v>
      </c>
      <c r="Q72" s="221">
        <f>ROUND(E72*P72,5)</f>
        <v>3</v>
      </c>
      <c r="R72" s="221"/>
      <c r="S72" s="221"/>
      <c r="T72" s="222">
        <v>0.96799999999999997</v>
      </c>
      <c r="U72" s="221">
        <f>ROUND(E72*T72,2)</f>
        <v>1.94</v>
      </c>
      <c r="V72" s="211"/>
      <c r="W72" s="211"/>
      <c r="X72" s="211"/>
      <c r="Y72" s="211"/>
      <c r="Z72" s="211"/>
      <c r="AA72" s="211"/>
      <c r="AB72" s="211"/>
      <c r="AC72" s="211"/>
      <c r="AD72" s="211"/>
      <c r="AE72" s="211" t="s">
        <v>129</v>
      </c>
      <c r="AF72" s="211"/>
      <c r="AG72" s="211"/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1"/>
      <c r="BH72" s="211"/>
    </row>
    <row r="73" spans="1:60" outlineLevel="1" x14ac:dyDescent="0.25">
      <c r="A73" s="212">
        <v>20</v>
      </c>
      <c r="B73" s="218" t="s">
        <v>198</v>
      </c>
      <c r="C73" s="263" t="s">
        <v>199</v>
      </c>
      <c r="D73" s="220" t="s">
        <v>128</v>
      </c>
      <c r="E73" s="227">
        <v>2</v>
      </c>
      <c r="F73" s="230">
        <f>H73+J73</f>
        <v>0</v>
      </c>
      <c r="G73" s="231">
        <f>ROUND(E73*F73,2)</f>
        <v>0</v>
      </c>
      <c r="H73" s="231"/>
      <c r="I73" s="231">
        <f>ROUND(E73*H73,2)</f>
        <v>0</v>
      </c>
      <c r="J73" s="231"/>
      <c r="K73" s="231">
        <f>ROUND(E73*J73,2)</f>
        <v>0</v>
      </c>
      <c r="L73" s="231">
        <v>0</v>
      </c>
      <c r="M73" s="231">
        <f>G73*(1+L73/100)</f>
        <v>0</v>
      </c>
      <c r="N73" s="221">
        <v>0</v>
      </c>
      <c r="O73" s="221">
        <f>ROUND(E73*N73,5)</f>
        <v>0</v>
      </c>
      <c r="P73" s="221">
        <v>5.5E-2</v>
      </c>
      <c r="Q73" s="221">
        <f>ROUND(E73*P73,5)</f>
        <v>0.11</v>
      </c>
      <c r="R73" s="221"/>
      <c r="S73" s="221"/>
      <c r="T73" s="222">
        <v>0.42499999999999999</v>
      </c>
      <c r="U73" s="221">
        <f>ROUND(E73*T73,2)</f>
        <v>0.85</v>
      </c>
      <c r="V73" s="211"/>
      <c r="W73" s="211"/>
      <c r="X73" s="211"/>
      <c r="Y73" s="211"/>
      <c r="Z73" s="211"/>
      <c r="AA73" s="211"/>
      <c r="AB73" s="211"/>
      <c r="AC73" s="211"/>
      <c r="AD73" s="211"/>
      <c r="AE73" s="211" t="s">
        <v>129</v>
      </c>
      <c r="AF73" s="211"/>
      <c r="AG73" s="211"/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11"/>
      <c r="BH73" s="211"/>
    </row>
    <row r="74" spans="1:60" ht="20.399999999999999" outlineLevel="1" x14ac:dyDescent="0.25">
      <c r="A74" s="212">
        <v>21</v>
      </c>
      <c r="B74" s="218" t="s">
        <v>200</v>
      </c>
      <c r="C74" s="263" t="s">
        <v>201</v>
      </c>
      <c r="D74" s="220" t="s">
        <v>177</v>
      </c>
      <c r="E74" s="227">
        <v>3</v>
      </c>
      <c r="F74" s="230">
        <f>H74+J74</f>
        <v>0</v>
      </c>
      <c r="G74" s="231">
        <f>ROUND(E74*F74,2)</f>
        <v>0</v>
      </c>
      <c r="H74" s="231"/>
      <c r="I74" s="231">
        <f>ROUND(E74*H74,2)</f>
        <v>0</v>
      </c>
      <c r="J74" s="231"/>
      <c r="K74" s="231">
        <f>ROUND(E74*J74,2)</f>
        <v>0</v>
      </c>
      <c r="L74" s="231">
        <v>0</v>
      </c>
      <c r="M74" s="231">
        <f>G74*(1+L74/100)</f>
        <v>0</v>
      </c>
      <c r="N74" s="221">
        <v>0</v>
      </c>
      <c r="O74" s="221">
        <f>ROUND(E74*N74,5)</f>
        <v>0</v>
      </c>
      <c r="P74" s="221">
        <v>2.2000000000000002</v>
      </c>
      <c r="Q74" s="221">
        <f>ROUND(E74*P74,5)</f>
        <v>6.6</v>
      </c>
      <c r="R74" s="221"/>
      <c r="S74" s="221"/>
      <c r="T74" s="222">
        <v>14.31</v>
      </c>
      <c r="U74" s="221">
        <f>ROUND(E74*T74,2)</f>
        <v>42.93</v>
      </c>
      <c r="V74" s="211"/>
      <c r="W74" s="211"/>
      <c r="X74" s="211"/>
      <c r="Y74" s="211"/>
      <c r="Z74" s="211"/>
      <c r="AA74" s="211"/>
      <c r="AB74" s="211"/>
      <c r="AC74" s="211"/>
      <c r="AD74" s="211"/>
      <c r="AE74" s="211" t="s">
        <v>129</v>
      </c>
      <c r="AF74" s="211"/>
      <c r="AG74" s="211"/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11"/>
      <c r="BH74" s="211"/>
    </row>
    <row r="75" spans="1:60" x14ac:dyDescent="0.25">
      <c r="A75" s="213" t="s">
        <v>124</v>
      </c>
      <c r="B75" s="219" t="s">
        <v>75</v>
      </c>
      <c r="C75" s="265" t="s">
        <v>76</v>
      </c>
      <c r="D75" s="224"/>
      <c r="E75" s="229"/>
      <c r="F75" s="232"/>
      <c r="G75" s="232">
        <f>SUMIF(AE76:AE81,"&lt;&gt;NOR",G76:G81)</f>
        <v>0</v>
      </c>
      <c r="H75" s="232"/>
      <c r="I75" s="232">
        <f>SUM(I76:I81)</f>
        <v>0</v>
      </c>
      <c r="J75" s="232"/>
      <c r="K75" s="232">
        <f>SUM(K76:K81)</f>
        <v>0</v>
      </c>
      <c r="L75" s="232"/>
      <c r="M75" s="232">
        <f>SUM(M76:M81)</f>
        <v>0</v>
      </c>
      <c r="N75" s="225"/>
      <c r="O75" s="225">
        <f>SUM(O76:O81)</f>
        <v>0</v>
      </c>
      <c r="P75" s="225"/>
      <c r="Q75" s="225">
        <f>SUM(Q76:Q81)</f>
        <v>5.5196500000000004</v>
      </c>
      <c r="R75" s="225"/>
      <c r="S75" s="225"/>
      <c r="T75" s="226"/>
      <c r="U75" s="225">
        <f>SUM(U76:U81)</f>
        <v>38.96</v>
      </c>
      <c r="AE75" t="s">
        <v>125</v>
      </c>
    </row>
    <row r="76" spans="1:60" outlineLevel="1" x14ac:dyDescent="0.25">
      <c r="A76" s="212">
        <v>22</v>
      </c>
      <c r="B76" s="218" t="s">
        <v>202</v>
      </c>
      <c r="C76" s="263" t="s">
        <v>203</v>
      </c>
      <c r="D76" s="220" t="s">
        <v>128</v>
      </c>
      <c r="E76" s="227">
        <v>81.171300000000002</v>
      </c>
      <c r="F76" s="230">
        <f>H76+J76</f>
        <v>0</v>
      </c>
      <c r="G76" s="231">
        <f>ROUND(E76*F76,2)</f>
        <v>0</v>
      </c>
      <c r="H76" s="231"/>
      <c r="I76" s="231">
        <f>ROUND(E76*H76,2)</f>
        <v>0</v>
      </c>
      <c r="J76" s="231"/>
      <c r="K76" s="231">
        <f>ROUND(E76*J76,2)</f>
        <v>0</v>
      </c>
      <c r="L76" s="231">
        <v>0</v>
      </c>
      <c r="M76" s="231">
        <f>G76*(1+L76/100)</f>
        <v>0</v>
      </c>
      <c r="N76" s="221">
        <v>0</v>
      </c>
      <c r="O76" s="221">
        <f>ROUND(E76*N76,5)</f>
        <v>0</v>
      </c>
      <c r="P76" s="221">
        <v>6.8000000000000005E-2</v>
      </c>
      <c r="Q76" s="221">
        <f>ROUND(E76*P76,5)</f>
        <v>5.5196500000000004</v>
      </c>
      <c r="R76" s="221"/>
      <c r="S76" s="221"/>
      <c r="T76" s="222">
        <v>0.48</v>
      </c>
      <c r="U76" s="221">
        <f>ROUND(E76*T76,2)</f>
        <v>38.96</v>
      </c>
      <c r="V76" s="211"/>
      <c r="W76" s="211"/>
      <c r="X76" s="211"/>
      <c r="Y76" s="211"/>
      <c r="Z76" s="211"/>
      <c r="AA76" s="211"/>
      <c r="AB76" s="211"/>
      <c r="AC76" s="211"/>
      <c r="AD76" s="211"/>
      <c r="AE76" s="211" t="s">
        <v>129</v>
      </c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</row>
    <row r="77" spans="1:60" outlineLevel="1" x14ac:dyDescent="0.25">
      <c r="A77" s="212"/>
      <c r="B77" s="218"/>
      <c r="C77" s="264" t="s">
        <v>204</v>
      </c>
      <c r="D77" s="223"/>
      <c r="E77" s="228">
        <v>10.8725</v>
      </c>
      <c r="F77" s="231"/>
      <c r="G77" s="231"/>
      <c r="H77" s="231"/>
      <c r="I77" s="231"/>
      <c r="J77" s="231"/>
      <c r="K77" s="231"/>
      <c r="L77" s="231"/>
      <c r="M77" s="231"/>
      <c r="N77" s="221"/>
      <c r="O77" s="221"/>
      <c r="P77" s="221"/>
      <c r="Q77" s="221"/>
      <c r="R77" s="221"/>
      <c r="S77" s="221"/>
      <c r="T77" s="222"/>
      <c r="U77" s="221"/>
      <c r="V77" s="211"/>
      <c r="W77" s="211"/>
      <c r="X77" s="211"/>
      <c r="Y77" s="211"/>
      <c r="Z77" s="211"/>
      <c r="AA77" s="211"/>
      <c r="AB77" s="211"/>
      <c r="AC77" s="211"/>
      <c r="AD77" s="211"/>
      <c r="AE77" s="211" t="s">
        <v>131</v>
      </c>
      <c r="AF77" s="211">
        <v>0</v>
      </c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</row>
    <row r="78" spans="1:60" outlineLevel="1" x14ac:dyDescent="0.25">
      <c r="A78" s="212"/>
      <c r="B78" s="218"/>
      <c r="C78" s="264" t="s">
        <v>205</v>
      </c>
      <c r="D78" s="223"/>
      <c r="E78" s="228">
        <v>15.81</v>
      </c>
      <c r="F78" s="231"/>
      <c r="G78" s="231"/>
      <c r="H78" s="231"/>
      <c r="I78" s="231"/>
      <c r="J78" s="231"/>
      <c r="K78" s="231"/>
      <c r="L78" s="231"/>
      <c r="M78" s="231"/>
      <c r="N78" s="221"/>
      <c r="O78" s="221"/>
      <c r="P78" s="221"/>
      <c r="Q78" s="221"/>
      <c r="R78" s="221"/>
      <c r="S78" s="221"/>
      <c r="T78" s="222"/>
      <c r="U78" s="221"/>
      <c r="V78" s="211"/>
      <c r="W78" s="211"/>
      <c r="X78" s="211"/>
      <c r="Y78" s="211"/>
      <c r="Z78" s="211"/>
      <c r="AA78" s="211"/>
      <c r="AB78" s="211"/>
      <c r="AC78" s="211"/>
      <c r="AD78" s="211"/>
      <c r="AE78" s="211" t="s">
        <v>131</v>
      </c>
      <c r="AF78" s="211">
        <v>0</v>
      </c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1"/>
      <c r="BH78" s="211"/>
    </row>
    <row r="79" spans="1:60" outlineLevel="1" x14ac:dyDescent="0.25">
      <c r="A79" s="212"/>
      <c r="B79" s="218"/>
      <c r="C79" s="264" t="s">
        <v>206</v>
      </c>
      <c r="D79" s="223"/>
      <c r="E79" s="228">
        <v>25.484000000000002</v>
      </c>
      <c r="F79" s="231"/>
      <c r="G79" s="231"/>
      <c r="H79" s="231"/>
      <c r="I79" s="231"/>
      <c r="J79" s="231"/>
      <c r="K79" s="231"/>
      <c r="L79" s="231"/>
      <c r="M79" s="231"/>
      <c r="N79" s="221"/>
      <c r="O79" s="221"/>
      <c r="P79" s="221"/>
      <c r="Q79" s="221"/>
      <c r="R79" s="221"/>
      <c r="S79" s="221"/>
      <c r="T79" s="222"/>
      <c r="U79" s="221"/>
      <c r="V79" s="211"/>
      <c r="W79" s="211"/>
      <c r="X79" s="211"/>
      <c r="Y79" s="211"/>
      <c r="Z79" s="211"/>
      <c r="AA79" s="211"/>
      <c r="AB79" s="211"/>
      <c r="AC79" s="211"/>
      <c r="AD79" s="211"/>
      <c r="AE79" s="211" t="s">
        <v>131</v>
      </c>
      <c r="AF79" s="211">
        <v>0</v>
      </c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</row>
    <row r="80" spans="1:60" outlineLevel="1" x14ac:dyDescent="0.25">
      <c r="A80" s="212"/>
      <c r="B80" s="218"/>
      <c r="C80" s="264" t="s">
        <v>207</v>
      </c>
      <c r="D80" s="223"/>
      <c r="E80" s="228">
        <v>17.352799999999998</v>
      </c>
      <c r="F80" s="231"/>
      <c r="G80" s="231"/>
      <c r="H80" s="231"/>
      <c r="I80" s="231"/>
      <c r="J80" s="231"/>
      <c r="K80" s="231"/>
      <c r="L80" s="231"/>
      <c r="M80" s="231"/>
      <c r="N80" s="221"/>
      <c r="O80" s="221"/>
      <c r="P80" s="221"/>
      <c r="Q80" s="221"/>
      <c r="R80" s="221"/>
      <c r="S80" s="221"/>
      <c r="T80" s="222"/>
      <c r="U80" s="221"/>
      <c r="V80" s="211"/>
      <c r="W80" s="211"/>
      <c r="X80" s="211"/>
      <c r="Y80" s="211"/>
      <c r="Z80" s="211"/>
      <c r="AA80" s="211"/>
      <c r="AB80" s="211"/>
      <c r="AC80" s="211"/>
      <c r="AD80" s="211"/>
      <c r="AE80" s="211" t="s">
        <v>131</v>
      </c>
      <c r="AF80" s="211">
        <v>0</v>
      </c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211"/>
      <c r="BH80" s="211"/>
    </row>
    <row r="81" spans="1:60" outlineLevel="1" x14ac:dyDescent="0.25">
      <c r="A81" s="212"/>
      <c r="B81" s="218"/>
      <c r="C81" s="264" t="s">
        <v>208</v>
      </c>
      <c r="D81" s="223"/>
      <c r="E81" s="228">
        <v>11.651999999999999</v>
      </c>
      <c r="F81" s="231"/>
      <c r="G81" s="231"/>
      <c r="H81" s="231"/>
      <c r="I81" s="231"/>
      <c r="J81" s="231"/>
      <c r="K81" s="231"/>
      <c r="L81" s="231"/>
      <c r="M81" s="231"/>
      <c r="N81" s="221"/>
      <c r="O81" s="221"/>
      <c r="P81" s="221"/>
      <c r="Q81" s="221"/>
      <c r="R81" s="221"/>
      <c r="S81" s="221"/>
      <c r="T81" s="222"/>
      <c r="U81" s="221"/>
      <c r="V81" s="211"/>
      <c r="W81" s="211"/>
      <c r="X81" s="211"/>
      <c r="Y81" s="211"/>
      <c r="Z81" s="211"/>
      <c r="AA81" s="211"/>
      <c r="AB81" s="211"/>
      <c r="AC81" s="211"/>
      <c r="AD81" s="211"/>
      <c r="AE81" s="211" t="s">
        <v>131</v>
      </c>
      <c r="AF81" s="211">
        <v>0</v>
      </c>
      <c r="AG81" s="211"/>
      <c r="AH81" s="21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11"/>
      <c r="BH81" s="211"/>
    </row>
    <row r="82" spans="1:60" x14ac:dyDescent="0.25">
      <c r="A82" s="213" t="s">
        <v>124</v>
      </c>
      <c r="B82" s="219" t="s">
        <v>77</v>
      </c>
      <c r="C82" s="265" t="s">
        <v>78</v>
      </c>
      <c r="D82" s="224"/>
      <c r="E82" s="229"/>
      <c r="F82" s="232"/>
      <c r="G82" s="232">
        <f>SUMIF(AE83:AE83,"&lt;&gt;NOR",G83:G83)</f>
        <v>0</v>
      </c>
      <c r="H82" s="232"/>
      <c r="I82" s="232">
        <f>SUM(I83:I83)</f>
        <v>0</v>
      </c>
      <c r="J82" s="232"/>
      <c r="K82" s="232">
        <f>SUM(K83:K83)</f>
        <v>0</v>
      </c>
      <c r="L82" s="232"/>
      <c r="M82" s="232">
        <f>SUM(M83:M83)</f>
        <v>0</v>
      </c>
      <c r="N82" s="225"/>
      <c r="O82" s="225">
        <f>SUM(O83:O83)</f>
        <v>0</v>
      </c>
      <c r="P82" s="225"/>
      <c r="Q82" s="225">
        <f>SUM(Q83:Q83)</f>
        <v>0</v>
      </c>
      <c r="R82" s="225"/>
      <c r="S82" s="225"/>
      <c r="T82" s="226"/>
      <c r="U82" s="225">
        <f>SUM(U83:U83)</f>
        <v>13.2</v>
      </c>
      <c r="AE82" t="s">
        <v>125</v>
      </c>
    </row>
    <row r="83" spans="1:60" outlineLevel="1" x14ac:dyDescent="0.25">
      <c r="A83" s="212">
        <v>23</v>
      </c>
      <c r="B83" s="218" t="s">
        <v>209</v>
      </c>
      <c r="C83" s="263" t="s">
        <v>210</v>
      </c>
      <c r="D83" s="220" t="s">
        <v>211</v>
      </c>
      <c r="E83" s="227">
        <v>14.06517</v>
      </c>
      <c r="F83" s="230">
        <f>H83+J83</f>
        <v>0</v>
      </c>
      <c r="G83" s="231">
        <f>ROUND(E83*F83,2)</f>
        <v>0</v>
      </c>
      <c r="H83" s="231"/>
      <c r="I83" s="231">
        <f>ROUND(E83*H83,2)</f>
        <v>0</v>
      </c>
      <c r="J83" s="231"/>
      <c r="K83" s="231">
        <f>ROUND(E83*J83,2)</f>
        <v>0</v>
      </c>
      <c r="L83" s="231">
        <v>0</v>
      </c>
      <c r="M83" s="231">
        <f>G83*(1+L83/100)</f>
        <v>0</v>
      </c>
      <c r="N83" s="221">
        <v>0</v>
      </c>
      <c r="O83" s="221">
        <f>ROUND(E83*N83,5)</f>
        <v>0</v>
      </c>
      <c r="P83" s="221">
        <v>0</v>
      </c>
      <c r="Q83" s="221">
        <f>ROUND(E83*P83,5)</f>
        <v>0</v>
      </c>
      <c r="R83" s="221"/>
      <c r="S83" s="221"/>
      <c r="T83" s="222">
        <v>0.9385</v>
      </c>
      <c r="U83" s="221">
        <f>ROUND(E83*T83,2)</f>
        <v>13.2</v>
      </c>
      <c r="V83" s="211"/>
      <c r="W83" s="211"/>
      <c r="X83" s="211"/>
      <c r="Y83" s="211"/>
      <c r="Z83" s="211"/>
      <c r="AA83" s="211"/>
      <c r="AB83" s="211"/>
      <c r="AC83" s="211"/>
      <c r="AD83" s="211"/>
      <c r="AE83" s="211" t="s">
        <v>212</v>
      </c>
      <c r="AF83" s="211"/>
      <c r="AG83" s="211"/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</row>
    <row r="84" spans="1:60" x14ac:dyDescent="0.25">
      <c r="A84" s="213" t="s">
        <v>124</v>
      </c>
      <c r="B84" s="219" t="s">
        <v>79</v>
      </c>
      <c r="C84" s="265" t="s">
        <v>80</v>
      </c>
      <c r="D84" s="224"/>
      <c r="E84" s="229"/>
      <c r="F84" s="232"/>
      <c r="G84" s="232">
        <f>SUMIF(AE85:AE85,"&lt;&gt;NOR",G85:G85)</f>
        <v>0</v>
      </c>
      <c r="H84" s="232"/>
      <c r="I84" s="232">
        <f>SUM(I85:I85)</f>
        <v>0</v>
      </c>
      <c r="J84" s="232"/>
      <c r="K84" s="232">
        <f>SUM(K85:K85)</f>
        <v>0</v>
      </c>
      <c r="L84" s="232"/>
      <c r="M84" s="232">
        <f>SUM(M85:M85)</f>
        <v>0</v>
      </c>
      <c r="N84" s="225"/>
      <c r="O84" s="225">
        <f>SUM(O85:O85)</f>
        <v>0</v>
      </c>
      <c r="P84" s="225"/>
      <c r="Q84" s="225">
        <f>SUM(Q85:Q85)</f>
        <v>0</v>
      </c>
      <c r="R84" s="225"/>
      <c r="S84" s="225"/>
      <c r="T84" s="226"/>
      <c r="U84" s="225">
        <f>SUM(U85:U85)</f>
        <v>0</v>
      </c>
      <c r="AE84" t="s">
        <v>125</v>
      </c>
    </row>
    <row r="85" spans="1:60" outlineLevel="1" x14ac:dyDescent="0.25">
      <c r="A85" s="212">
        <v>24</v>
      </c>
      <c r="B85" s="218" t="s">
        <v>213</v>
      </c>
      <c r="C85" s="263" t="s">
        <v>214</v>
      </c>
      <c r="D85" s="220" t="s">
        <v>174</v>
      </c>
      <c r="E85" s="227">
        <v>1</v>
      </c>
      <c r="F85" s="230">
        <f>H85+J85</f>
        <v>0</v>
      </c>
      <c r="G85" s="231">
        <f>ROUND(E85*F85,2)</f>
        <v>0</v>
      </c>
      <c r="H85" s="231"/>
      <c r="I85" s="231">
        <f>ROUND(E85*H85,2)</f>
        <v>0</v>
      </c>
      <c r="J85" s="231"/>
      <c r="K85" s="231">
        <f>ROUND(E85*J85,2)</f>
        <v>0</v>
      </c>
      <c r="L85" s="231">
        <v>0</v>
      </c>
      <c r="M85" s="231">
        <f>G85*(1+L85/100)</f>
        <v>0</v>
      </c>
      <c r="N85" s="221">
        <v>0</v>
      </c>
      <c r="O85" s="221">
        <f>ROUND(E85*N85,5)</f>
        <v>0</v>
      </c>
      <c r="P85" s="221">
        <v>0</v>
      </c>
      <c r="Q85" s="221">
        <f>ROUND(E85*P85,5)</f>
        <v>0</v>
      </c>
      <c r="R85" s="221"/>
      <c r="S85" s="221"/>
      <c r="T85" s="222">
        <v>0</v>
      </c>
      <c r="U85" s="221">
        <f>ROUND(E85*T85,2)</f>
        <v>0</v>
      </c>
      <c r="V85" s="211"/>
      <c r="W85" s="211"/>
      <c r="X85" s="211"/>
      <c r="Y85" s="211"/>
      <c r="Z85" s="211"/>
      <c r="AA85" s="211"/>
      <c r="AB85" s="211"/>
      <c r="AC85" s="211"/>
      <c r="AD85" s="211"/>
      <c r="AE85" s="211" t="s">
        <v>129</v>
      </c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11"/>
      <c r="BH85" s="211"/>
    </row>
    <row r="86" spans="1:60" x14ac:dyDescent="0.25">
      <c r="A86" s="213" t="s">
        <v>124</v>
      </c>
      <c r="B86" s="219" t="s">
        <v>81</v>
      </c>
      <c r="C86" s="265" t="s">
        <v>82</v>
      </c>
      <c r="D86" s="224"/>
      <c r="E86" s="229"/>
      <c r="F86" s="232"/>
      <c r="G86" s="232">
        <f>SUMIF(AE87:AE120,"&lt;&gt;NOR",G87:G120)</f>
        <v>0</v>
      </c>
      <c r="H86" s="232"/>
      <c r="I86" s="232">
        <f>SUM(I87:I120)</f>
        <v>0</v>
      </c>
      <c r="J86" s="232"/>
      <c r="K86" s="232">
        <f>SUM(K87:K120)</f>
        <v>0</v>
      </c>
      <c r="L86" s="232"/>
      <c r="M86" s="232">
        <f>SUM(M87:M120)</f>
        <v>0</v>
      </c>
      <c r="N86" s="225"/>
      <c r="O86" s="225">
        <f>SUM(O87:O120)</f>
        <v>0</v>
      </c>
      <c r="P86" s="225"/>
      <c r="Q86" s="225">
        <f>SUM(Q87:Q120)</f>
        <v>0</v>
      </c>
      <c r="R86" s="225"/>
      <c r="S86" s="225"/>
      <c r="T86" s="226"/>
      <c r="U86" s="225">
        <f>SUM(U87:U120)</f>
        <v>0</v>
      </c>
      <c r="AE86" t="s">
        <v>125</v>
      </c>
    </row>
    <row r="87" spans="1:60" outlineLevel="1" x14ac:dyDescent="0.25">
      <c r="A87" s="212">
        <v>25</v>
      </c>
      <c r="B87" s="218" t="s">
        <v>215</v>
      </c>
      <c r="C87" s="263" t="s">
        <v>216</v>
      </c>
      <c r="D87" s="220" t="s">
        <v>217</v>
      </c>
      <c r="E87" s="227">
        <v>5</v>
      </c>
      <c r="F87" s="230">
        <f>H87+J87</f>
        <v>0</v>
      </c>
      <c r="G87" s="231">
        <f>ROUND(E87*F87,2)</f>
        <v>0</v>
      </c>
      <c r="H87" s="231"/>
      <c r="I87" s="231">
        <f>ROUND(E87*H87,2)</f>
        <v>0</v>
      </c>
      <c r="J87" s="231"/>
      <c r="K87" s="231">
        <f>ROUND(E87*J87,2)</f>
        <v>0</v>
      </c>
      <c r="L87" s="231">
        <v>0</v>
      </c>
      <c r="M87" s="231">
        <f>G87*(1+L87/100)</f>
        <v>0</v>
      </c>
      <c r="N87" s="221">
        <v>0</v>
      </c>
      <c r="O87" s="221">
        <f>ROUND(E87*N87,5)</f>
        <v>0</v>
      </c>
      <c r="P87" s="221">
        <v>0</v>
      </c>
      <c r="Q87" s="221">
        <f>ROUND(E87*P87,5)</f>
        <v>0</v>
      </c>
      <c r="R87" s="221"/>
      <c r="S87" s="221"/>
      <c r="T87" s="222">
        <v>0</v>
      </c>
      <c r="U87" s="221">
        <f>ROUND(E87*T87,2)</f>
        <v>0</v>
      </c>
      <c r="V87" s="211"/>
      <c r="W87" s="211"/>
      <c r="X87" s="211"/>
      <c r="Y87" s="211"/>
      <c r="Z87" s="211"/>
      <c r="AA87" s="211"/>
      <c r="AB87" s="211"/>
      <c r="AC87" s="211"/>
      <c r="AD87" s="211"/>
      <c r="AE87" s="211" t="s">
        <v>129</v>
      </c>
      <c r="AF87" s="211"/>
      <c r="AG87" s="211"/>
      <c r="AH87" s="21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11"/>
      <c r="BH87" s="211"/>
    </row>
    <row r="88" spans="1:60" outlineLevel="1" x14ac:dyDescent="0.25">
      <c r="A88" s="212">
        <v>26</v>
      </c>
      <c r="B88" s="218" t="s">
        <v>218</v>
      </c>
      <c r="C88" s="263" t="s">
        <v>219</v>
      </c>
      <c r="D88" s="220" t="s">
        <v>217</v>
      </c>
      <c r="E88" s="227">
        <v>12</v>
      </c>
      <c r="F88" s="230">
        <f>H88+J88</f>
        <v>0</v>
      </c>
      <c r="G88" s="231">
        <f>ROUND(E88*F88,2)</f>
        <v>0</v>
      </c>
      <c r="H88" s="231"/>
      <c r="I88" s="231">
        <f>ROUND(E88*H88,2)</f>
        <v>0</v>
      </c>
      <c r="J88" s="231"/>
      <c r="K88" s="231">
        <f>ROUND(E88*J88,2)</f>
        <v>0</v>
      </c>
      <c r="L88" s="231">
        <v>0</v>
      </c>
      <c r="M88" s="231">
        <f>G88*(1+L88/100)</f>
        <v>0</v>
      </c>
      <c r="N88" s="221">
        <v>0</v>
      </c>
      <c r="O88" s="221">
        <f>ROUND(E88*N88,5)</f>
        <v>0</v>
      </c>
      <c r="P88" s="221">
        <v>0</v>
      </c>
      <c r="Q88" s="221">
        <f>ROUND(E88*P88,5)</f>
        <v>0</v>
      </c>
      <c r="R88" s="221"/>
      <c r="S88" s="221"/>
      <c r="T88" s="222">
        <v>0</v>
      </c>
      <c r="U88" s="221">
        <f>ROUND(E88*T88,2)</f>
        <v>0</v>
      </c>
      <c r="V88" s="211"/>
      <c r="W88" s="211"/>
      <c r="X88" s="211"/>
      <c r="Y88" s="211"/>
      <c r="Z88" s="211"/>
      <c r="AA88" s="211"/>
      <c r="AB88" s="211"/>
      <c r="AC88" s="211"/>
      <c r="AD88" s="211"/>
      <c r="AE88" s="211" t="s">
        <v>129</v>
      </c>
      <c r="AF88" s="211"/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11"/>
      <c r="BH88" s="211"/>
    </row>
    <row r="89" spans="1:60" ht="20.399999999999999" outlineLevel="1" x14ac:dyDescent="0.25">
      <c r="A89" s="212">
        <v>27</v>
      </c>
      <c r="B89" s="218" t="s">
        <v>220</v>
      </c>
      <c r="C89" s="263" t="s">
        <v>221</v>
      </c>
      <c r="D89" s="220" t="s">
        <v>217</v>
      </c>
      <c r="E89" s="227">
        <v>4</v>
      </c>
      <c r="F89" s="230">
        <f>H89+J89</f>
        <v>0</v>
      </c>
      <c r="G89" s="231">
        <f>ROUND(E89*F89,2)</f>
        <v>0</v>
      </c>
      <c r="H89" s="231"/>
      <c r="I89" s="231">
        <f>ROUND(E89*H89,2)</f>
        <v>0</v>
      </c>
      <c r="J89" s="231"/>
      <c r="K89" s="231">
        <f>ROUND(E89*J89,2)</f>
        <v>0</v>
      </c>
      <c r="L89" s="231">
        <v>0</v>
      </c>
      <c r="M89" s="231">
        <f>G89*(1+L89/100)</f>
        <v>0</v>
      </c>
      <c r="N89" s="221">
        <v>0</v>
      </c>
      <c r="O89" s="221">
        <f>ROUND(E89*N89,5)</f>
        <v>0</v>
      </c>
      <c r="P89" s="221">
        <v>0</v>
      </c>
      <c r="Q89" s="221">
        <f>ROUND(E89*P89,5)</f>
        <v>0</v>
      </c>
      <c r="R89" s="221"/>
      <c r="S89" s="221"/>
      <c r="T89" s="222">
        <v>0</v>
      </c>
      <c r="U89" s="221">
        <f>ROUND(E89*T89,2)</f>
        <v>0</v>
      </c>
      <c r="V89" s="211"/>
      <c r="W89" s="211"/>
      <c r="X89" s="211"/>
      <c r="Y89" s="211"/>
      <c r="Z89" s="211"/>
      <c r="AA89" s="211"/>
      <c r="AB89" s="211"/>
      <c r="AC89" s="211"/>
      <c r="AD89" s="211"/>
      <c r="AE89" s="211" t="s">
        <v>129</v>
      </c>
      <c r="AF89" s="211"/>
      <c r="AG89" s="211"/>
      <c r="AH89" s="211"/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11"/>
      <c r="BH89" s="211"/>
    </row>
    <row r="90" spans="1:60" outlineLevel="1" x14ac:dyDescent="0.25">
      <c r="A90" s="212">
        <v>28</v>
      </c>
      <c r="B90" s="218" t="s">
        <v>222</v>
      </c>
      <c r="C90" s="263" t="s">
        <v>223</v>
      </c>
      <c r="D90" s="220" t="s">
        <v>217</v>
      </c>
      <c r="E90" s="227">
        <v>1</v>
      </c>
      <c r="F90" s="230">
        <f>H90+J90</f>
        <v>0</v>
      </c>
      <c r="G90" s="231">
        <f>ROUND(E90*F90,2)</f>
        <v>0</v>
      </c>
      <c r="H90" s="231"/>
      <c r="I90" s="231">
        <f>ROUND(E90*H90,2)</f>
        <v>0</v>
      </c>
      <c r="J90" s="231"/>
      <c r="K90" s="231">
        <f>ROUND(E90*J90,2)</f>
        <v>0</v>
      </c>
      <c r="L90" s="231">
        <v>0</v>
      </c>
      <c r="M90" s="231">
        <f>G90*(1+L90/100)</f>
        <v>0</v>
      </c>
      <c r="N90" s="221">
        <v>0</v>
      </c>
      <c r="O90" s="221">
        <f>ROUND(E90*N90,5)</f>
        <v>0</v>
      </c>
      <c r="P90" s="221">
        <v>0</v>
      </c>
      <c r="Q90" s="221">
        <f>ROUND(E90*P90,5)</f>
        <v>0</v>
      </c>
      <c r="R90" s="221"/>
      <c r="S90" s="221"/>
      <c r="T90" s="222">
        <v>0</v>
      </c>
      <c r="U90" s="221">
        <f>ROUND(E90*T90,2)</f>
        <v>0</v>
      </c>
      <c r="V90" s="211"/>
      <c r="W90" s="211"/>
      <c r="X90" s="211"/>
      <c r="Y90" s="211"/>
      <c r="Z90" s="211"/>
      <c r="AA90" s="211"/>
      <c r="AB90" s="211"/>
      <c r="AC90" s="211"/>
      <c r="AD90" s="211"/>
      <c r="AE90" s="211" t="s">
        <v>129</v>
      </c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11"/>
      <c r="BH90" s="211"/>
    </row>
    <row r="91" spans="1:60" outlineLevel="1" x14ac:dyDescent="0.25">
      <c r="A91" s="212">
        <v>29</v>
      </c>
      <c r="B91" s="218" t="s">
        <v>224</v>
      </c>
      <c r="C91" s="263" t="s">
        <v>225</v>
      </c>
      <c r="D91" s="220" t="s">
        <v>217</v>
      </c>
      <c r="E91" s="227">
        <v>5</v>
      </c>
      <c r="F91" s="230">
        <f>H91+J91</f>
        <v>0</v>
      </c>
      <c r="G91" s="231">
        <f>ROUND(E91*F91,2)</f>
        <v>0</v>
      </c>
      <c r="H91" s="231"/>
      <c r="I91" s="231">
        <f>ROUND(E91*H91,2)</f>
        <v>0</v>
      </c>
      <c r="J91" s="231"/>
      <c r="K91" s="231">
        <f>ROUND(E91*J91,2)</f>
        <v>0</v>
      </c>
      <c r="L91" s="231">
        <v>0</v>
      </c>
      <c r="M91" s="231">
        <f>G91*(1+L91/100)</f>
        <v>0</v>
      </c>
      <c r="N91" s="221">
        <v>0</v>
      </c>
      <c r="O91" s="221">
        <f>ROUND(E91*N91,5)</f>
        <v>0</v>
      </c>
      <c r="P91" s="221">
        <v>0</v>
      </c>
      <c r="Q91" s="221">
        <f>ROUND(E91*P91,5)</f>
        <v>0</v>
      </c>
      <c r="R91" s="221"/>
      <c r="S91" s="221"/>
      <c r="T91" s="222">
        <v>0</v>
      </c>
      <c r="U91" s="221">
        <f>ROUND(E91*T91,2)</f>
        <v>0</v>
      </c>
      <c r="V91" s="211"/>
      <c r="W91" s="211"/>
      <c r="X91" s="211"/>
      <c r="Y91" s="211"/>
      <c r="Z91" s="211"/>
      <c r="AA91" s="211"/>
      <c r="AB91" s="211"/>
      <c r="AC91" s="211"/>
      <c r="AD91" s="211"/>
      <c r="AE91" s="211" t="s">
        <v>129</v>
      </c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1"/>
      <c r="BH91" s="211"/>
    </row>
    <row r="92" spans="1:60" outlineLevel="1" x14ac:dyDescent="0.25">
      <c r="A92" s="212">
        <v>30</v>
      </c>
      <c r="B92" s="218" t="s">
        <v>226</v>
      </c>
      <c r="C92" s="263" t="s">
        <v>227</v>
      </c>
      <c r="D92" s="220" t="s">
        <v>217</v>
      </c>
      <c r="E92" s="227">
        <v>5</v>
      </c>
      <c r="F92" s="230">
        <f>H92+J92</f>
        <v>0</v>
      </c>
      <c r="G92" s="231">
        <f>ROUND(E92*F92,2)</f>
        <v>0</v>
      </c>
      <c r="H92" s="231"/>
      <c r="I92" s="231">
        <f>ROUND(E92*H92,2)</f>
        <v>0</v>
      </c>
      <c r="J92" s="231"/>
      <c r="K92" s="231">
        <f>ROUND(E92*J92,2)</f>
        <v>0</v>
      </c>
      <c r="L92" s="231">
        <v>0</v>
      </c>
      <c r="M92" s="231">
        <f>G92*(1+L92/100)</f>
        <v>0</v>
      </c>
      <c r="N92" s="221">
        <v>0</v>
      </c>
      <c r="O92" s="221">
        <f>ROUND(E92*N92,5)</f>
        <v>0</v>
      </c>
      <c r="P92" s="221">
        <v>0</v>
      </c>
      <c r="Q92" s="221">
        <f>ROUND(E92*P92,5)</f>
        <v>0</v>
      </c>
      <c r="R92" s="221"/>
      <c r="S92" s="221"/>
      <c r="T92" s="222">
        <v>0</v>
      </c>
      <c r="U92" s="221">
        <f>ROUND(E92*T92,2)</f>
        <v>0</v>
      </c>
      <c r="V92" s="211"/>
      <c r="W92" s="211"/>
      <c r="X92" s="211"/>
      <c r="Y92" s="211"/>
      <c r="Z92" s="211"/>
      <c r="AA92" s="211"/>
      <c r="AB92" s="211"/>
      <c r="AC92" s="211"/>
      <c r="AD92" s="211"/>
      <c r="AE92" s="211" t="s">
        <v>129</v>
      </c>
      <c r="AF92" s="211"/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</row>
    <row r="93" spans="1:60" outlineLevel="1" x14ac:dyDescent="0.25">
      <c r="A93" s="212">
        <v>31</v>
      </c>
      <c r="B93" s="218" t="s">
        <v>228</v>
      </c>
      <c r="C93" s="263" t="s">
        <v>229</v>
      </c>
      <c r="D93" s="220" t="s">
        <v>217</v>
      </c>
      <c r="E93" s="227">
        <v>1</v>
      </c>
      <c r="F93" s="230">
        <f>H93+J93</f>
        <v>0</v>
      </c>
      <c r="G93" s="231">
        <f>ROUND(E93*F93,2)</f>
        <v>0</v>
      </c>
      <c r="H93" s="231"/>
      <c r="I93" s="231">
        <f>ROUND(E93*H93,2)</f>
        <v>0</v>
      </c>
      <c r="J93" s="231"/>
      <c r="K93" s="231">
        <f>ROUND(E93*J93,2)</f>
        <v>0</v>
      </c>
      <c r="L93" s="231">
        <v>0</v>
      </c>
      <c r="M93" s="231">
        <f>G93*(1+L93/100)</f>
        <v>0</v>
      </c>
      <c r="N93" s="221">
        <v>0</v>
      </c>
      <c r="O93" s="221">
        <f>ROUND(E93*N93,5)</f>
        <v>0</v>
      </c>
      <c r="P93" s="221">
        <v>0</v>
      </c>
      <c r="Q93" s="221">
        <f>ROUND(E93*P93,5)</f>
        <v>0</v>
      </c>
      <c r="R93" s="221"/>
      <c r="S93" s="221"/>
      <c r="T93" s="222">
        <v>0</v>
      </c>
      <c r="U93" s="221">
        <f>ROUND(E93*T93,2)</f>
        <v>0</v>
      </c>
      <c r="V93" s="211"/>
      <c r="W93" s="211"/>
      <c r="X93" s="211"/>
      <c r="Y93" s="211"/>
      <c r="Z93" s="211"/>
      <c r="AA93" s="211"/>
      <c r="AB93" s="211"/>
      <c r="AC93" s="211"/>
      <c r="AD93" s="211"/>
      <c r="AE93" s="211" t="s">
        <v>129</v>
      </c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</row>
    <row r="94" spans="1:60" ht="20.399999999999999" outlineLevel="1" x14ac:dyDescent="0.25">
      <c r="A94" s="212">
        <v>32</v>
      </c>
      <c r="B94" s="218" t="s">
        <v>230</v>
      </c>
      <c r="C94" s="263" t="s">
        <v>231</v>
      </c>
      <c r="D94" s="220" t="s">
        <v>217</v>
      </c>
      <c r="E94" s="227">
        <v>5</v>
      </c>
      <c r="F94" s="230">
        <f>H94+J94</f>
        <v>0</v>
      </c>
      <c r="G94" s="231">
        <f>ROUND(E94*F94,2)</f>
        <v>0</v>
      </c>
      <c r="H94" s="231"/>
      <c r="I94" s="231">
        <f>ROUND(E94*H94,2)</f>
        <v>0</v>
      </c>
      <c r="J94" s="231"/>
      <c r="K94" s="231">
        <f>ROUND(E94*J94,2)</f>
        <v>0</v>
      </c>
      <c r="L94" s="231">
        <v>0</v>
      </c>
      <c r="M94" s="231">
        <f>G94*(1+L94/100)</f>
        <v>0</v>
      </c>
      <c r="N94" s="221">
        <v>0</v>
      </c>
      <c r="O94" s="221">
        <f>ROUND(E94*N94,5)</f>
        <v>0</v>
      </c>
      <c r="P94" s="221">
        <v>0</v>
      </c>
      <c r="Q94" s="221">
        <f>ROUND(E94*P94,5)</f>
        <v>0</v>
      </c>
      <c r="R94" s="221"/>
      <c r="S94" s="221"/>
      <c r="T94" s="222">
        <v>0</v>
      </c>
      <c r="U94" s="221">
        <f>ROUND(E94*T94,2)</f>
        <v>0</v>
      </c>
      <c r="V94" s="211"/>
      <c r="W94" s="211"/>
      <c r="X94" s="211"/>
      <c r="Y94" s="211"/>
      <c r="Z94" s="211"/>
      <c r="AA94" s="211"/>
      <c r="AB94" s="211"/>
      <c r="AC94" s="211"/>
      <c r="AD94" s="211"/>
      <c r="AE94" s="211" t="s">
        <v>129</v>
      </c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11"/>
      <c r="BH94" s="211"/>
    </row>
    <row r="95" spans="1:60" outlineLevel="1" x14ac:dyDescent="0.25">
      <c r="A95" s="212">
        <v>33</v>
      </c>
      <c r="B95" s="218" t="s">
        <v>232</v>
      </c>
      <c r="C95" s="263" t="s">
        <v>233</v>
      </c>
      <c r="D95" s="220" t="s">
        <v>217</v>
      </c>
      <c r="E95" s="227">
        <v>5</v>
      </c>
      <c r="F95" s="230">
        <f>H95+J95</f>
        <v>0</v>
      </c>
      <c r="G95" s="231">
        <f>ROUND(E95*F95,2)</f>
        <v>0</v>
      </c>
      <c r="H95" s="231"/>
      <c r="I95" s="231">
        <f>ROUND(E95*H95,2)</f>
        <v>0</v>
      </c>
      <c r="J95" s="231"/>
      <c r="K95" s="231">
        <f>ROUND(E95*J95,2)</f>
        <v>0</v>
      </c>
      <c r="L95" s="231">
        <v>0</v>
      </c>
      <c r="M95" s="231">
        <f>G95*(1+L95/100)</f>
        <v>0</v>
      </c>
      <c r="N95" s="221">
        <v>0</v>
      </c>
      <c r="O95" s="221">
        <f>ROUND(E95*N95,5)</f>
        <v>0</v>
      </c>
      <c r="P95" s="221">
        <v>0</v>
      </c>
      <c r="Q95" s="221">
        <f>ROUND(E95*P95,5)</f>
        <v>0</v>
      </c>
      <c r="R95" s="221"/>
      <c r="S95" s="221"/>
      <c r="T95" s="222">
        <v>0</v>
      </c>
      <c r="U95" s="221">
        <f>ROUND(E95*T95,2)</f>
        <v>0</v>
      </c>
      <c r="V95" s="211"/>
      <c r="W95" s="211"/>
      <c r="X95" s="211"/>
      <c r="Y95" s="211"/>
      <c r="Z95" s="211"/>
      <c r="AA95" s="211"/>
      <c r="AB95" s="211"/>
      <c r="AC95" s="211"/>
      <c r="AD95" s="211"/>
      <c r="AE95" s="211" t="s">
        <v>129</v>
      </c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11"/>
      <c r="BH95" s="211"/>
    </row>
    <row r="96" spans="1:60" outlineLevel="1" x14ac:dyDescent="0.25">
      <c r="A96" s="212">
        <v>34</v>
      </c>
      <c r="B96" s="218" t="s">
        <v>234</v>
      </c>
      <c r="C96" s="263" t="s">
        <v>235</v>
      </c>
      <c r="D96" s="220" t="s">
        <v>217</v>
      </c>
      <c r="E96" s="227">
        <v>1</v>
      </c>
      <c r="F96" s="230">
        <f>H96+J96</f>
        <v>0</v>
      </c>
      <c r="G96" s="231">
        <f>ROUND(E96*F96,2)</f>
        <v>0</v>
      </c>
      <c r="H96" s="231"/>
      <c r="I96" s="231">
        <f>ROUND(E96*H96,2)</f>
        <v>0</v>
      </c>
      <c r="J96" s="231"/>
      <c r="K96" s="231">
        <f>ROUND(E96*J96,2)</f>
        <v>0</v>
      </c>
      <c r="L96" s="231">
        <v>0</v>
      </c>
      <c r="M96" s="231">
        <f>G96*(1+L96/100)</f>
        <v>0</v>
      </c>
      <c r="N96" s="221">
        <v>0</v>
      </c>
      <c r="O96" s="221">
        <f>ROUND(E96*N96,5)</f>
        <v>0</v>
      </c>
      <c r="P96" s="221">
        <v>0</v>
      </c>
      <c r="Q96" s="221">
        <f>ROUND(E96*P96,5)</f>
        <v>0</v>
      </c>
      <c r="R96" s="221"/>
      <c r="S96" s="221"/>
      <c r="T96" s="222">
        <v>0</v>
      </c>
      <c r="U96" s="221">
        <f>ROUND(E96*T96,2)</f>
        <v>0</v>
      </c>
      <c r="V96" s="211"/>
      <c r="W96" s="211"/>
      <c r="X96" s="211"/>
      <c r="Y96" s="211"/>
      <c r="Z96" s="211"/>
      <c r="AA96" s="211"/>
      <c r="AB96" s="211"/>
      <c r="AC96" s="211"/>
      <c r="AD96" s="211"/>
      <c r="AE96" s="211" t="s">
        <v>129</v>
      </c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11"/>
      <c r="BH96" s="211"/>
    </row>
    <row r="97" spans="1:60" outlineLevel="1" x14ac:dyDescent="0.25">
      <c r="A97" s="212">
        <v>35</v>
      </c>
      <c r="B97" s="218" t="s">
        <v>236</v>
      </c>
      <c r="C97" s="263" t="s">
        <v>237</v>
      </c>
      <c r="D97" s="220" t="s">
        <v>217</v>
      </c>
      <c r="E97" s="227">
        <v>4</v>
      </c>
      <c r="F97" s="230">
        <f>H97+J97</f>
        <v>0</v>
      </c>
      <c r="G97" s="231">
        <f>ROUND(E97*F97,2)</f>
        <v>0</v>
      </c>
      <c r="H97" s="231"/>
      <c r="I97" s="231">
        <f>ROUND(E97*H97,2)</f>
        <v>0</v>
      </c>
      <c r="J97" s="231"/>
      <c r="K97" s="231">
        <f>ROUND(E97*J97,2)</f>
        <v>0</v>
      </c>
      <c r="L97" s="231">
        <v>0</v>
      </c>
      <c r="M97" s="231">
        <f>G97*(1+L97/100)</f>
        <v>0</v>
      </c>
      <c r="N97" s="221">
        <v>0</v>
      </c>
      <c r="O97" s="221">
        <f>ROUND(E97*N97,5)</f>
        <v>0</v>
      </c>
      <c r="P97" s="221">
        <v>0</v>
      </c>
      <c r="Q97" s="221">
        <f>ROUND(E97*P97,5)</f>
        <v>0</v>
      </c>
      <c r="R97" s="221"/>
      <c r="S97" s="221"/>
      <c r="T97" s="222">
        <v>0</v>
      </c>
      <c r="U97" s="221">
        <f>ROUND(E97*T97,2)</f>
        <v>0</v>
      </c>
      <c r="V97" s="211"/>
      <c r="W97" s="211"/>
      <c r="X97" s="211"/>
      <c r="Y97" s="211"/>
      <c r="Z97" s="211"/>
      <c r="AA97" s="211"/>
      <c r="AB97" s="211"/>
      <c r="AC97" s="211"/>
      <c r="AD97" s="211"/>
      <c r="AE97" s="211" t="s">
        <v>129</v>
      </c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11"/>
      <c r="BH97" s="211"/>
    </row>
    <row r="98" spans="1:60" outlineLevel="1" x14ac:dyDescent="0.25">
      <c r="A98" s="212">
        <v>36</v>
      </c>
      <c r="B98" s="218" t="s">
        <v>238</v>
      </c>
      <c r="C98" s="263" t="s">
        <v>239</v>
      </c>
      <c r="D98" s="220" t="s">
        <v>217</v>
      </c>
      <c r="E98" s="227">
        <v>4</v>
      </c>
      <c r="F98" s="230">
        <f>H98+J98</f>
        <v>0</v>
      </c>
      <c r="G98" s="231">
        <f>ROUND(E98*F98,2)</f>
        <v>0</v>
      </c>
      <c r="H98" s="231"/>
      <c r="I98" s="231">
        <f>ROUND(E98*H98,2)</f>
        <v>0</v>
      </c>
      <c r="J98" s="231"/>
      <c r="K98" s="231">
        <f>ROUND(E98*J98,2)</f>
        <v>0</v>
      </c>
      <c r="L98" s="231">
        <v>0</v>
      </c>
      <c r="M98" s="231">
        <f>G98*(1+L98/100)</f>
        <v>0</v>
      </c>
      <c r="N98" s="221">
        <v>0</v>
      </c>
      <c r="O98" s="221">
        <f>ROUND(E98*N98,5)</f>
        <v>0</v>
      </c>
      <c r="P98" s="221">
        <v>0</v>
      </c>
      <c r="Q98" s="221">
        <f>ROUND(E98*P98,5)</f>
        <v>0</v>
      </c>
      <c r="R98" s="221"/>
      <c r="S98" s="221"/>
      <c r="T98" s="222">
        <v>0</v>
      </c>
      <c r="U98" s="221">
        <f>ROUND(E98*T98,2)</f>
        <v>0</v>
      </c>
      <c r="V98" s="211"/>
      <c r="W98" s="211"/>
      <c r="X98" s="211"/>
      <c r="Y98" s="211"/>
      <c r="Z98" s="211"/>
      <c r="AA98" s="211"/>
      <c r="AB98" s="211"/>
      <c r="AC98" s="211"/>
      <c r="AD98" s="211"/>
      <c r="AE98" s="211" t="s">
        <v>129</v>
      </c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11"/>
      <c r="BH98" s="211"/>
    </row>
    <row r="99" spans="1:60" outlineLevel="1" x14ac:dyDescent="0.25">
      <c r="A99" s="212">
        <v>37</v>
      </c>
      <c r="B99" s="218" t="s">
        <v>240</v>
      </c>
      <c r="C99" s="263" t="s">
        <v>241</v>
      </c>
      <c r="D99" s="220" t="s">
        <v>217</v>
      </c>
      <c r="E99" s="227">
        <v>1</v>
      </c>
      <c r="F99" s="230">
        <f>H99+J99</f>
        <v>0</v>
      </c>
      <c r="G99" s="231">
        <f>ROUND(E99*F99,2)</f>
        <v>0</v>
      </c>
      <c r="H99" s="231"/>
      <c r="I99" s="231">
        <f>ROUND(E99*H99,2)</f>
        <v>0</v>
      </c>
      <c r="J99" s="231"/>
      <c r="K99" s="231">
        <f>ROUND(E99*J99,2)</f>
        <v>0</v>
      </c>
      <c r="L99" s="231">
        <v>0</v>
      </c>
      <c r="M99" s="231">
        <f>G99*(1+L99/100)</f>
        <v>0</v>
      </c>
      <c r="N99" s="221">
        <v>0</v>
      </c>
      <c r="O99" s="221">
        <f>ROUND(E99*N99,5)</f>
        <v>0</v>
      </c>
      <c r="P99" s="221">
        <v>0</v>
      </c>
      <c r="Q99" s="221">
        <f>ROUND(E99*P99,5)</f>
        <v>0</v>
      </c>
      <c r="R99" s="221"/>
      <c r="S99" s="221"/>
      <c r="T99" s="222">
        <v>0</v>
      </c>
      <c r="U99" s="221">
        <f>ROUND(E99*T99,2)</f>
        <v>0</v>
      </c>
      <c r="V99" s="211"/>
      <c r="W99" s="211"/>
      <c r="X99" s="211"/>
      <c r="Y99" s="211"/>
      <c r="Z99" s="211"/>
      <c r="AA99" s="211"/>
      <c r="AB99" s="211"/>
      <c r="AC99" s="211"/>
      <c r="AD99" s="211"/>
      <c r="AE99" s="211" t="s">
        <v>129</v>
      </c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11"/>
      <c r="BH99" s="211"/>
    </row>
    <row r="100" spans="1:60" ht="20.399999999999999" outlineLevel="1" x14ac:dyDescent="0.25">
      <c r="A100" s="212">
        <v>38</v>
      </c>
      <c r="B100" s="218" t="s">
        <v>242</v>
      </c>
      <c r="C100" s="263" t="s">
        <v>243</v>
      </c>
      <c r="D100" s="220" t="s">
        <v>217</v>
      </c>
      <c r="E100" s="227">
        <v>1</v>
      </c>
      <c r="F100" s="230">
        <f>H100+J100</f>
        <v>0</v>
      </c>
      <c r="G100" s="231">
        <f>ROUND(E100*F100,2)</f>
        <v>0</v>
      </c>
      <c r="H100" s="231"/>
      <c r="I100" s="231">
        <f>ROUND(E100*H100,2)</f>
        <v>0</v>
      </c>
      <c r="J100" s="231"/>
      <c r="K100" s="231">
        <f>ROUND(E100*J100,2)</f>
        <v>0</v>
      </c>
      <c r="L100" s="231">
        <v>0</v>
      </c>
      <c r="M100" s="231">
        <f>G100*(1+L100/100)</f>
        <v>0</v>
      </c>
      <c r="N100" s="221">
        <v>0</v>
      </c>
      <c r="O100" s="221">
        <f>ROUND(E100*N100,5)</f>
        <v>0</v>
      </c>
      <c r="P100" s="221">
        <v>0</v>
      </c>
      <c r="Q100" s="221">
        <f>ROUND(E100*P100,5)</f>
        <v>0</v>
      </c>
      <c r="R100" s="221"/>
      <c r="S100" s="221"/>
      <c r="T100" s="222">
        <v>0</v>
      </c>
      <c r="U100" s="221">
        <f>ROUND(E100*T100,2)</f>
        <v>0</v>
      </c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 t="s">
        <v>129</v>
      </c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11"/>
      <c r="BH100" s="211"/>
    </row>
    <row r="101" spans="1:60" outlineLevel="1" x14ac:dyDescent="0.25">
      <c r="A101" s="212">
        <v>39</v>
      </c>
      <c r="B101" s="218" t="s">
        <v>244</v>
      </c>
      <c r="C101" s="263" t="s">
        <v>245</v>
      </c>
      <c r="D101" s="220" t="s">
        <v>217</v>
      </c>
      <c r="E101" s="227">
        <v>5</v>
      </c>
      <c r="F101" s="230">
        <f>H101+J101</f>
        <v>0</v>
      </c>
      <c r="G101" s="231">
        <f>ROUND(E101*F101,2)</f>
        <v>0</v>
      </c>
      <c r="H101" s="231"/>
      <c r="I101" s="231">
        <f>ROUND(E101*H101,2)</f>
        <v>0</v>
      </c>
      <c r="J101" s="231"/>
      <c r="K101" s="231">
        <f>ROUND(E101*J101,2)</f>
        <v>0</v>
      </c>
      <c r="L101" s="231">
        <v>0</v>
      </c>
      <c r="M101" s="231">
        <f>G101*(1+L101/100)</f>
        <v>0</v>
      </c>
      <c r="N101" s="221">
        <v>0</v>
      </c>
      <c r="O101" s="221">
        <f>ROUND(E101*N101,5)</f>
        <v>0</v>
      </c>
      <c r="P101" s="221">
        <v>0</v>
      </c>
      <c r="Q101" s="221">
        <f>ROUND(E101*P101,5)</f>
        <v>0</v>
      </c>
      <c r="R101" s="221"/>
      <c r="S101" s="221"/>
      <c r="T101" s="222">
        <v>0</v>
      </c>
      <c r="U101" s="221">
        <f>ROUND(E101*T101,2)</f>
        <v>0</v>
      </c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 t="s">
        <v>129</v>
      </c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11"/>
      <c r="BH101" s="211"/>
    </row>
    <row r="102" spans="1:60" outlineLevel="1" x14ac:dyDescent="0.25">
      <c r="A102" s="212">
        <v>40</v>
      </c>
      <c r="B102" s="218" t="s">
        <v>246</v>
      </c>
      <c r="C102" s="263" t="s">
        <v>247</v>
      </c>
      <c r="D102" s="220" t="s">
        <v>217</v>
      </c>
      <c r="E102" s="227">
        <v>1</v>
      </c>
      <c r="F102" s="230">
        <f>H102+J102</f>
        <v>0</v>
      </c>
      <c r="G102" s="231">
        <f>ROUND(E102*F102,2)</f>
        <v>0</v>
      </c>
      <c r="H102" s="231"/>
      <c r="I102" s="231">
        <f>ROUND(E102*H102,2)</f>
        <v>0</v>
      </c>
      <c r="J102" s="231"/>
      <c r="K102" s="231">
        <f>ROUND(E102*J102,2)</f>
        <v>0</v>
      </c>
      <c r="L102" s="231">
        <v>0</v>
      </c>
      <c r="M102" s="231">
        <f>G102*(1+L102/100)</f>
        <v>0</v>
      </c>
      <c r="N102" s="221">
        <v>0</v>
      </c>
      <c r="O102" s="221">
        <f>ROUND(E102*N102,5)</f>
        <v>0</v>
      </c>
      <c r="P102" s="221">
        <v>0</v>
      </c>
      <c r="Q102" s="221">
        <f>ROUND(E102*P102,5)</f>
        <v>0</v>
      </c>
      <c r="R102" s="221"/>
      <c r="S102" s="221"/>
      <c r="T102" s="222">
        <v>0</v>
      </c>
      <c r="U102" s="221">
        <f>ROUND(E102*T102,2)</f>
        <v>0</v>
      </c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 t="s">
        <v>129</v>
      </c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11"/>
      <c r="BH102" s="211"/>
    </row>
    <row r="103" spans="1:60" outlineLevel="1" x14ac:dyDescent="0.25">
      <c r="A103" s="212">
        <v>41</v>
      </c>
      <c r="B103" s="218" t="s">
        <v>248</v>
      </c>
      <c r="C103" s="263" t="s">
        <v>249</v>
      </c>
      <c r="D103" s="220" t="s">
        <v>217</v>
      </c>
      <c r="E103" s="227">
        <v>1</v>
      </c>
      <c r="F103" s="230">
        <f>H103+J103</f>
        <v>0</v>
      </c>
      <c r="G103" s="231">
        <f>ROUND(E103*F103,2)</f>
        <v>0</v>
      </c>
      <c r="H103" s="231"/>
      <c r="I103" s="231">
        <f>ROUND(E103*H103,2)</f>
        <v>0</v>
      </c>
      <c r="J103" s="231"/>
      <c r="K103" s="231">
        <f>ROUND(E103*J103,2)</f>
        <v>0</v>
      </c>
      <c r="L103" s="231">
        <v>0</v>
      </c>
      <c r="M103" s="231">
        <f>G103*(1+L103/100)</f>
        <v>0</v>
      </c>
      <c r="N103" s="221">
        <v>0</v>
      </c>
      <c r="O103" s="221">
        <f>ROUND(E103*N103,5)</f>
        <v>0</v>
      </c>
      <c r="P103" s="221">
        <v>0</v>
      </c>
      <c r="Q103" s="221">
        <f>ROUND(E103*P103,5)</f>
        <v>0</v>
      </c>
      <c r="R103" s="221"/>
      <c r="S103" s="221"/>
      <c r="T103" s="222">
        <v>0</v>
      </c>
      <c r="U103" s="221">
        <f>ROUND(E103*T103,2)</f>
        <v>0</v>
      </c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 t="s">
        <v>129</v>
      </c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1"/>
      <c r="BH103" s="211"/>
    </row>
    <row r="104" spans="1:60" outlineLevel="1" x14ac:dyDescent="0.25">
      <c r="A104" s="212">
        <v>42</v>
      </c>
      <c r="B104" s="218" t="s">
        <v>250</v>
      </c>
      <c r="C104" s="263" t="s">
        <v>251</v>
      </c>
      <c r="D104" s="220" t="s">
        <v>217</v>
      </c>
      <c r="E104" s="227">
        <v>2</v>
      </c>
      <c r="F104" s="230">
        <f>H104+J104</f>
        <v>0</v>
      </c>
      <c r="G104" s="231">
        <f>ROUND(E104*F104,2)</f>
        <v>0</v>
      </c>
      <c r="H104" s="231"/>
      <c r="I104" s="231">
        <f>ROUND(E104*H104,2)</f>
        <v>0</v>
      </c>
      <c r="J104" s="231"/>
      <c r="K104" s="231">
        <f>ROUND(E104*J104,2)</f>
        <v>0</v>
      </c>
      <c r="L104" s="231">
        <v>0</v>
      </c>
      <c r="M104" s="231">
        <f>G104*(1+L104/100)</f>
        <v>0</v>
      </c>
      <c r="N104" s="221">
        <v>0</v>
      </c>
      <c r="O104" s="221">
        <f>ROUND(E104*N104,5)</f>
        <v>0</v>
      </c>
      <c r="P104" s="221">
        <v>0</v>
      </c>
      <c r="Q104" s="221">
        <f>ROUND(E104*P104,5)</f>
        <v>0</v>
      </c>
      <c r="R104" s="221"/>
      <c r="S104" s="221"/>
      <c r="T104" s="222">
        <v>0</v>
      </c>
      <c r="U104" s="221">
        <f>ROUND(E104*T104,2)</f>
        <v>0</v>
      </c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 t="s">
        <v>129</v>
      </c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211"/>
    </row>
    <row r="105" spans="1:60" ht="20.399999999999999" outlineLevel="1" x14ac:dyDescent="0.25">
      <c r="A105" s="212">
        <v>43</v>
      </c>
      <c r="B105" s="218" t="s">
        <v>252</v>
      </c>
      <c r="C105" s="263" t="s">
        <v>253</v>
      </c>
      <c r="D105" s="220" t="s">
        <v>217</v>
      </c>
      <c r="E105" s="227">
        <v>1</v>
      </c>
      <c r="F105" s="230">
        <f>H105+J105</f>
        <v>0</v>
      </c>
      <c r="G105" s="231">
        <f>ROUND(E105*F105,2)</f>
        <v>0</v>
      </c>
      <c r="H105" s="231"/>
      <c r="I105" s="231">
        <f>ROUND(E105*H105,2)</f>
        <v>0</v>
      </c>
      <c r="J105" s="231"/>
      <c r="K105" s="231">
        <f>ROUND(E105*J105,2)</f>
        <v>0</v>
      </c>
      <c r="L105" s="231">
        <v>0</v>
      </c>
      <c r="M105" s="231">
        <f>G105*(1+L105/100)</f>
        <v>0</v>
      </c>
      <c r="N105" s="221">
        <v>0</v>
      </c>
      <c r="O105" s="221">
        <f>ROUND(E105*N105,5)</f>
        <v>0</v>
      </c>
      <c r="P105" s="221">
        <v>0</v>
      </c>
      <c r="Q105" s="221">
        <f>ROUND(E105*P105,5)</f>
        <v>0</v>
      </c>
      <c r="R105" s="221"/>
      <c r="S105" s="221"/>
      <c r="T105" s="222">
        <v>0</v>
      </c>
      <c r="U105" s="221">
        <f>ROUND(E105*T105,2)</f>
        <v>0</v>
      </c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 t="s">
        <v>129</v>
      </c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211"/>
    </row>
    <row r="106" spans="1:60" outlineLevel="1" x14ac:dyDescent="0.25">
      <c r="A106" s="212"/>
      <c r="B106" s="218"/>
      <c r="C106" s="264" t="s">
        <v>254</v>
      </c>
      <c r="D106" s="223"/>
      <c r="E106" s="228">
        <v>1</v>
      </c>
      <c r="F106" s="231"/>
      <c r="G106" s="231"/>
      <c r="H106" s="231"/>
      <c r="I106" s="231"/>
      <c r="J106" s="231"/>
      <c r="K106" s="231"/>
      <c r="L106" s="231"/>
      <c r="M106" s="231"/>
      <c r="N106" s="221"/>
      <c r="O106" s="221"/>
      <c r="P106" s="221"/>
      <c r="Q106" s="221"/>
      <c r="R106" s="221"/>
      <c r="S106" s="221"/>
      <c r="T106" s="222"/>
      <c r="U106" s="22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 t="s">
        <v>131</v>
      </c>
      <c r="AF106" s="211">
        <v>0</v>
      </c>
      <c r="AG106" s="211"/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11"/>
      <c r="BH106" s="211"/>
    </row>
    <row r="107" spans="1:60" ht="20.399999999999999" outlineLevel="1" x14ac:dyDescent="0.25">
      <c r="A107" s="212">
        <v>44</v>
      </c>
      <c r="B107" s="218" t="s">
        <v>255</v>
      </c>
      <c r="C107" s="263" t="s">
        <v>256</v>
      </c>
      <c r="D107" s="220" t="s">
        <v>217</v>
      </c>
      <c r="E107" s="227">
        <v>1</v>
      </c>
      <c r="F107" s="230">
        <f>H107+J107</f>
        <v>0</v>
      </c>
      <c r="G107" s="231">
        <f>ROUND(E107*F107,2)</f>
        <v>0</v>
      </c>
      <c r="H107" s="231"/>
      <c r="I107" s="231">
        <f>ROUND(E107*H107,2)</f>
        <v>0</v>
      </c>
      <c r="J107" s="231"/>
      <c r="K107" s="231">
        <f>ROUND(E107*J107,2)</f>
        <v>0</v>
      </c>
      <c r="L107" s="231">
        <v>0</v>
      </c>
      <c r="M107" s="231">
        <f>G107*(1+L107/100)</f>
        <v>0</v>
      </c>
      <c r="N107" s="221">
        <v>0</v>
      </c>
      <c r="O107" s="221">
        <f>ROUND(E107*N107,5)</f>
        <v>0</v>
      </c>
      <c r="P107" s="221">
        <v>0</v>
      </c>
      <c r="Q107" s="221">
        <f>ROUND(E107*P107,5)</f>
        <v>0</v>
      </c>
      <c r="R107" s="221"/>
      <c r="S107" s="221"/>
      <c r="T107" s="222">
        <v>0</v>
      </c>
      <c r="U107" s="221">
        <f>ROUND(E107*T107,2)</f>
        <v>0</v>
      </c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 t="s">
        <v>129</v>
      </c>
      <c r="AF107" s="211"/>
      <c r="AG107" s="211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11"/>
      <c r="BH107" s="211"/>
    </row>
    <row r="108" spans="1:60" outlineLevel="1" x14ac:dyDescent="0.25">
      <c r="A108" s="212"/>
      <c r="B108" s="218"/>
      <c r="C108" s="264" t="s">
        <v>257</v>
      </c>
      <c r="D108" s="223"/>
      <c r="E108" s="228">
        <v>1</v>
      </c>
      <c r="F108" s="231"/>
      <c r="G108" s="231"/>
      <c r="H108" s="231"/>
      <c r="I108" s="231"/>
      <c r="J108" s="231"/>
      <c r="K108" s="231"/>
      <c r="L108" s="231"/>
      <c r="M108" s="231"/>
      <c r="N108" s="221"/>
      <c r="O108" s="221"/>
      <c r="P108" s="221"/>
      <c r="Q108" s="221"/>
      <c r="R108" s="221"/>
      <c r="S108" s="221"/>
      <c r="T108" s="222"/>
      <c r="U108" s="22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 t="s">
        <v>131</v>
      </c>
      <c r="AF108" s="211">
        <v>0</v>
      </c>
      <c r="AG108" s="211"/>
      <c r="AH108" s="211"/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11"/>
      <c r="BH108" s="211"/>
    </row>
    <row r="109" spans="1:60" outlineLevel="1" x14ac:dyDescent="0.25">
      <c r="A109" s="212">
        <v>45</v>
      </c>
      <c r="B109" s="218" t="s">
        <v>258</v>
      </c>
      <c r="C109" s="263" t="s">
        <v>259</v>
      </c>
      <c r="D109" s="220" t="s">
        <v>217</v>
      </c>
      <c r="E109" s="227">
        <v>1</v>
      </c>
      <c r="F109" s="230">
        <f>H109+J109</f>
        <v>0</v>
      </c>
      <c r="G109" s="231">
        <f>ROUND(E109*F109,2)</f>
        <v>0</v>
      </c>
      <c r="H109" s="231"/>
      <c r="I109" s="231">
        <f>ROUND(E109*H109,2)</f>
        <v>0</v>
      </c>
      <c r="J109" s="231"/>
      <c r="K109" s="231">
        <f>ROUND(E109*J109,2)</f>
        <v>0</v>
      </c>
      <c r="L109" s="231">
        <v>0</v>
      </c>
      <c r="M109" s="231">
        <f>G109*(1+L109/100)</f>
        <v>0</v>
      </c>
      <c r="N109" s="221">
        <v>0</v>
      </c>
      <c r="O109" s="221">
        <f>ROUND(E109*N109,5)</f>
        <v>0</v>
      </c>
      <c r="P109" s="221">
        <v>0</v>
      </c>
      <c r="Q109" s="221">
        <f>ROUND(E109*P109,5)</f>
        <v>0</v>
      </c>
      <c r="R109" s="221"/>
      <c r="S109" s="221"/>
      <c r="T109" s="222">
        <v>0</v>
      </c>
      <c r="U109" s="221">
        <f>ROUND(E109*T109,2)</f>
        <v>0</v>
      </c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 t="s">
        <v>129</v>
      </c>
      <c r="AF109" s="211"/>
      <c r="AG109" s="211"/>
      <c r="AH109" s="211"/>
      <c r="AI109" s="211"/>
      <c r="AJ109" s="211"/>
      <c r="AK109" s="211"/>
      <c r="AL109" s="211"/>
      <c r="AM109" s="21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11"/>
      <c r="BH109" s="211"/>
    </row>
    <row r="110" spans="1:60" outlineLevel="1" x14ac:dyDescent="0.25">
      <c r="A110" s="212">
        <v>46</v>
      </c>
      <c r="B110" s="218" t="s">
        <v>260</v>
      </c>
      <c r="C110" s="263" t="s">
        <v>261</v>
      </c>
      <c r="D110" s="220" t="s">
        <v>217</v>
      </c>
      <c r="E110" s="227">
        <v>1</v>
      </c>
      <c r="F110" s="230">
        <f>H110+J110</f>
        <v>0</v>
      </c>
      <c r="G110" s="231">
        <f>ROUND(E110*F110,2)</f>
        <v>0</v>
      </c>
      <c r="H110" s="231"/>
      <c r="I110" s="231">
        <f>ROUND(E110*H110,2)</f>
        <v>0</v>
      </c>
      <c r="J110" s="231"/>
      <c r="K110" s="231">
        <f>ROUND(E110*J110,2)</f>
        <v>0</v>
      </c>
      <c r="L110" s="231">
        <v>0</v>
      </c>
      <c r="M110" s="231">
        <f>G110*(1+L110/100)</f>
        <v>0</v>
      </c>
      <c r="N110" s="221">
        <v>0</v>
      </c>
      <c r="O110" s="221">
        <f>ROUND(E110*N110,5)</f>
        <v>0</v>
      </c>
      <c r="P110" s="221">
        <v>0</v>
      </c>
      <c r="Q110" s="221">
        <f>ROUND(E110*P110,5)</f>
        <v>0</v>
      </c>
      <c r="R110" s="221"/>
      <c r="S110" s="221"/>
      <c r="T110" s="222">
        <v>0</v>
      </c>
      <c r="U110" s="221">
        <f>ROUND(E110*T110,2)</f>
        <v>0</v>
      </c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 t="s">
        <v>129</v>
      </c>
      <c r="AF110" s="211"/>
      <c r="AG110" s="211"/>
      <c r="AH110" s="211"/>
      <c r="AI110" s="211"/>
      <c r="AJ110" s="211"/>
      <c r="AK110" s="211"/>
      <c r="AL110" s="211"/>
      <c r="AM110" s="21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11"/>
      <c r="BH110" s="211"/>
    </row>
    <row r="111" spans="1:60" outlineLevel="1" x14ac:dyDescent="0.25">
      <c r="A111" s="212">
        <v>47</v>
      </c>
      <c r="B111" s="218" t="s">
        <v>262</v>
      </c>
      <c r="C111" s="263" t="s">
        <v>263</v>
      </c>
      <c r="D111" s="220" t="s">
        <v>217</v>
      </c>
      <c r="E111" s="227">
        <v>1</v>
      </c>
      <c r="F111" s="230">
        <f>H111+J111</f>
        <v>0</v>
      </c>
      <c r="G111" s="231">
        <f>ROUND(E111*F111,2)</f>
        <v>0</v>
      </c>
      <c r="H111" s="231"/>
      <c r="I111" s="231">
        <f>ROUND(E111*H111,2)</f>
        <v>0</v>
      </c>
      <c r="J111" s="231"/>
      <c r="K111" s="231">
        <f>ROUND(E111*J111,2)</f>
        <v>0</v>
      </c>
      <c r="L111" s="231">
        <v>0</v>
      </c>
      <c r="M111" s="231">
        <f>G111*(1+L111/100)</f>
        <v>0</v>
      </c>
      <c r="N111" s="221">
        <v>0</v>
      </c>
      <c r="O111" s="221">
        <f>ROUND(E111*N111,5)</f>
        <v>0</v>
      </c>
      <c r="P111" s="221">
        <v>0</v>
      </c>
      <c r="Q111" s="221">
        <f>ROUND(E111*P111,5)</f>
        <v>0</v>
      </c>
      <c r="R111" s="221"/>
      <c r="S111" s="221"/>
      <c r="T111" s="222">
        <v>0</v>
      </c>
      <c r="U111" s="221">
        <f>ROUND(E111*T111,2)</f>
        <v>0</v>
      </c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 t="s">
        <v>129</v>
      </c>
      <c r="AF111" s="211"/>
      <c r="AG111" s="211"/>
      <c r="AH111" s="211"/>
      <c r="AI111" s="211"/>
      <c r="AJ111" s="211"/>
      <c r="AK111" s="211"/>
      <c r="AL111" s="211"/>
      <c r="AM111" s="21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11"/>
      <c r="BH111" s="211"/>
    </row>
    <row r="112" spans="1:60" outlineLevel="1" x14ac:dyDescent="0.25">
      <c r="A112" s="212">
        <v>48</v>
      </c>
      <c r="B112" s="218" t="s">
        <v>264</v>
      </c>
      <c r="C112" s="263" t="s">
        <v>265</v>
      </c>
      <c r="D112" s="220" t="s">
        <v>266</v>
      </c>
      <c r="E112" s="227">
        <v>4</v>
      </c>
      <c r="F112" s="230">
        <f>H112+J112</f>
        <v>0</v>
      </c>
      <c r="G112" s="231">
        <f>ROUND(E112*F112,2)</f>
        <v>0</v>
      </c>
      <c r="H112" s="231"/>
      <c r="I112" s="231">
        <f>ROUND(E112*H112,2)</f>
        <v>0</v>
      </c>
      <c r="J112" s="231"/>
      <c r="K112" s="231">
        <f>ROUND(E112*J112,2)</f>
        <v>0</v>
      </c>
      <c r="L112" s="231">
        <v>0</v>
      </c>
      <c r="M112" s="231">
        <f>G112*(1+L112/100)</f>
        <v>0</v>
      </c>
      <c r="N112" s="221">
        <v>0</v>
      </c>
      <c r="O112" s="221">
        <f>ROUND(E112*N112,5)</f>
        <v>0</v>
      </c>
      <c r="P112" s="221">
        <v>0</v>
      </c>
      <c r="Q112" s="221">
        <f>ROUND(E112*P112,5)</f>
        <v>0</v>
      </c>
      <c r="R112" s="221"/>
      <c r="S112" s="221"/>
      <c r="T112" s="222">
        <v>0</v>
      </c>
      <c r="U112" s="221">
        <f>ROUND(E112*T112,2)</f>
        <v>0</v>
      </c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 t="s">
        <v>129</v>
      </c>
      <c r="AF112" s="211"/>
      <c r="AG112" s="211"/>
      <c r="AH112" s="211"/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11"/>
      <c r="BH112" s="211"/>
    </row>
    <row r="113" spans="1:60" outlineLevel="1" x14ac:dyDescent="0.25">
      <c r="A113" s="212">
        <v>49</v>
      </c>
      <c r="B113" s="218" t="s">
        <v>267</v>
      </c>
      <c r="C113" s="263" t="s">
        <v>268</v>
      </c>
      <c r="D113" s="220" t="s">
        <v>266</v>
      </c>
      <c r="E113" s="227">
        <v>1</v>
      </c>
      <c r="F113" s="230">
        <f>H113+J113</f>
        <v>0</v>
      </c>
      <c r="G113" s="231">
        <f>ROUND(E113*F113,2)</f>
        <v>0</v>
      </c>
      <c r="H113" s="231"/>
      <c r="I113" s="231">
        <f>ROUND(E113*H113,2)</f>
        <v>0</v>
      </c>
      <c r="J113" s="231"/>
      <c r="K113" s="231">
        <f>ROUND(E113*J113,2)</f>
        <v>0</v>
      </c>
      <c r="L113" s="231">
        <v>0</v>
      </c>
      <c r="M113" s="231">
        <f>G113*(1+L113/100)</f>
        <v>0</v>
      </c>
      <c r="N113" s="221">
        <v>0</v>
      </c>
      <c r="O113" s="221">
        <f>ROUND(E113*N113,5)</f>
        <v>0</v>
      </c>
      <c r="P113" s="221">
        <v>0</v>
      </c>
      <c r="Q113" s="221">
        <f>ROUND(E113*P113,5)</f>
        <v>0</v>
      </c>
      <c r="R113" s="221"/>
      <c r="S113" s="221"/>
      <c r="T113" s="222">
        <v>0</v>
      </c>
      <c r="U113" s="221">
        <f>ROUND(E113*T113,2)</f>
        <v>0</v>
      </c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 t="s">
        <v>129</v>
      </c>
      <c r="AF113" s="211"/>
      <c r="AG113" s="211"/>
      <c r="AH113" s="21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11"/>
      <c r="BH113" s="211"/>
    </row>
    <row r="114" spans="1:60" outlineLevel="1" x14ac:dyDescent="0.25">
      <c r="A114" s="212"/>
      <c r="B114" s="218"/>
      <c r="C114" s="264" t="s">
        <v>269</v>
      </c>
      <c r="D114" s="223"/>
      <c r="E114" s="228"/>
      <c r="F114" s="231"/>
      <c r="G114" s="231"/>
      <c r="H114" s="231"/>
      <c r="I114" s="231"/>
      <c r="J114" s="231"/>
      <c r="K114" s="231"/>
      <c r="L114" s="231"/>
      <c r="M114" s="231"/>
      <c r="N114" s="221"/>
      <c r="O114" s="221"/>
      <c r="P114" s="221"/>
      <c r="Q114" s="221"/>
      <c r="R114" s="221"/>
      <c r="S114" s="221"/>
      <c r="T114" s="222"/>
      <c r="U114" s="22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 t="s">
        <v>131</v>
      </c>
      <c r="AF114" s="211">
        <v>0</v>
      </c>
      <c r="AG114" s="211"/>
      <c r="AH114" s="211"/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11"/>
      <c r="BH114" s="211"/>
    </row>
    <row r="115" spans="1:60" outlineLevel="1" x14ac:dyDescent="0.25">
      <c r="A115" s="212"/>
      <c r="B115" s="218"/>
      <c r="C115" s="264" t="s">
        <v>270</v>
      </c>
      <c r="D115" s="223"/>
      <c r="E115" s="228"/>
      <c r="F115" s="231"/>
      <c r="G115" s="231"/>
      <c r="H115" s="231"/>
      <c r="I115" s="231"/>
      <c r="J115" s="231"/>
      <c r="K115" s="231"/>
      <c r="L115" s="231"/>
      <c r="M115" s="231"/>
      <c r="N115" s="221"/>
      <c r="O115" s="221"/>
      <c r="P115" s="221"/>
      <c r="Q115" s="221"/>
      <c r="R115" s="221"/>
      <c r="S115" s="221"/>
      <c r="T115" s="222"/>
      <c r="U115" s="22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 t="s">
        <v>131</v>
      </c>
      <c r="AF115" s="211">
        <v>0</v>
      </c>
      <c r="AG115" s="211"/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1"/>
      <c r="BH115" s="211"/>
    </row>
    <row r="116" spans="1:60" outlineLevel="1" x14ac:dyDescent="0.25">
      <c r="A116" s="212"/>
      <c r="B116" s="218"/>
      <c r="C116" s="264" t="s">
        <v>271</v>
      </c>
      <c r="D116" s="223"/>
      <c r="E116" s="228">
        <v>1</v>
      </c>
      <c r="F116" s="231"/>
      <c r="G116" s="231"/>
      <c r="H116" s="231"/>
      <c r="I116" s="231"/>
      <c r="J116" s="231"/>
      <c r="K116" s="231"/>
      <c r="L116" s="231"/>
      <c r="M116" s="231"/>
      <c r="N116" s="221"/>
      <c r="O116" s="221"/>
      <c r="P116" s="221"/>
      <c r="Q116" s="221"/>
      <c r="R116" s="221"/>
      <c r="S116" s="221"/>
      <c r="T116" s="222"/>
      <c r="U116" s="22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 t="s">
        <v>131</v>
      </c>
      <c r="AF116" s="211">
        <v>0</v>
      </c>
      <c r="AG116" s="211"/>
      <c r="AH116" s="21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211"/>
      <c r="BH116" s="211"/>
    </row>
    <row r="117" spans="1:60" outlineLevel="1" x14ac:dyDescent="0.25">
      <c r="A117" s="212">
        <v>50</v>
      </c>
      <c r="B117" s="218" t="s">
        <v>267</v>
      </c>
      <c r="C117" s="263" t="s">
        <v>272</v>
      </c>
      <c r="D117" s="220" t="s">
        <v>266</v>
      </c>
      <c r="E117" s="227">
        <v>1</v>
      </c>
      <c r="F117" s="230">
        <f>H117+J117</f>
        <v>0</v>
      </c>
      <c r="G117" s="231">
        <f>ROUND(E117*F117,2)</f>
        <v>0</v>
      </c>
      <c r="H117" s="231"/>
      <c r="I117" s="231">
        <f>ROUND(E117*H117,2)</f>
        <v>0</v>
      </c>
      <c r="J117" s="231"/>
      <c r="K117" s="231">
        <f>ROUND(E117*J117,2)</f>
        <v>0</v>
      </c>
      <c r="L117" s="231">
        <v>0</v>
      </c>
      <c r="M117" s="231">
        <f>G117*(1+L117/100)</f>
        <v>0</v>
      </c>
      <c r="N117" s="221">
        <v>0</v>
      </c>
      <c r="O117" s="221">
        <f>ROUND(E117*N117,5)</f>
        <v>0</v>
      </c>
      <c r="P117" s="221">
        <v>0</v>
      </c>
      <c r="Q117" s="221">
        <f>ROUND(E117*P117,5)</f>
        <v>0</v>
      </c>
      <c r="R117" s="221"/>
      <c r="S117" s="221"/>
      <c r="T117" s="222">
        <v>0</v>
      </c>
      <c r="U117" s="221">
        <f>ROUND(E117*T117,2)</f>
        <v>0</v>
      </c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 t="s">
        <v>129</v>
      </c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11"/>
      <c r="BH117" s="211"/>
    </row>
    <row r="118" spans="1:60" outlineLevel="1" x14ac:dyDescent="0.25">
      <c r="A118" s="212"/>
      <c r="B118" s="218"/>
      <c r="C118" s="264" t="s">
        <v>269</v>
      </c>
      <c r="D118" s="223"/>
      <c r="E118" s="228"/>
      <c r="F118" s="231"/>
      <c r="G118" s="231"/>
      <c r="H118" s="231"/>
      <c r="I118" s="231"/>
      <c r="J118" s="231"/>
      <c r="K118" s="231"/>
      <c r="L118" s="231"/>
      <c r="M118" s="231"/>
      <c r="N118" s="221"/>
      <c r="O118" s="221"/>
      <c r="P118" s="221"/>
      <c r="Q118" s="221"/>
      <c r="R118" s="221"/>
      <c r="S118" s="221"/>
      <c r="T118" s="222"/>
      <c r="U118" s="22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 t="s">
        <v>131</v>
      </c>
      <c r="AF118" s="211">
        <v>0</v>
      </c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</row>
    <row r="119" spans="1:60" outlineLevel="1" x14ac:dyDescent="0.25">
      <c r="A119" s="212"/>
      <c r="B119" s="218"/>
      <c r="C119" s="264" t="s">
        <v>270</v>
      </c>
      <c r="D119" s="223"/>
      <c r="E119" s="228"/>
      <c r="F119" s="231"/>
      <c r="G119" s="231"/>
      <c r="H119" s="231"/>
      <c r="I119" s="231"/>
      <c r="J119" s="231"/>
      <c r="K119" s="231"/>
      <c r="L119" s="231"/>
      <c r="M119" s="231"/>
      <c r="N119" s="221"/>
      <c r="O119" s="221"/>
      <c r="P119" s="221"/>
      <c r="Q119" s="221"/>
      <c r="R119" s="221"/>
      <c r="S119" s="221"/>
      <c r="T119" s="222"/>
      <c r="U119" s="22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 t="s">
        <v>131</v>
      </c>
      <c r="AF119" s="211">
        <v>0</v>
      </c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11"/>
      <c r="BH119" s="211"/>
    </row>
    <row r="120" spans="1:60" outlineLevel="1" x14ac:dyDescent="0.25">
      <c r="A120" s="212"/>
      <c r="B120" s="218"/>
      <c r="C120" s="264" t="s">
        <v>273</v>
      </c>
      <c r="D120" s="223"/>
      <c r="E120" s="228">
        <v>1</v>
      </c>
      <c r="F120" s="231"/>
      <c r="G120" s="231"/>
      <c r="H120" s="231"/>
      <c r="I120" s="231"/>
      <c r="J120" s="231"/>
      <c r="K120" s="231"/>
      <c r="L120" s="231"/>
      <c r="M120" s="231"/>
      <c r="N120" s="221"/>
      <c r="O120" s="221"/>
      <c r="P120" s="221"/>
      <c r="Q120" s="221"/>
      <c r="R120" s="221"/>
      <c r="S120" s="221"/>
      <c r="T120" s="222"/>
      <c r="U120" s="22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 t="s">
        <v>131</v>
      </c>
      <c r="AF120" s="211">
        <v>0</v>
      </c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11"/>
      <c r="BH120" s="211"/>
    </row>
    <row r="121" spans="1:60" x14ac:dyDescent="0.25">
      <c r="A121" s="213" t="s">
        <v>124</v>
      </c>
      <c r="B121" s="219" t="s">
        <v>83</v>
      </c>
      <c r="C121" s="265" t="s">
        <v>84</v>
      </c>
      <c r="D121" s="224"/>
      <c r="E121" s="229"/>
      <c r="F121" s="232"/>
      <c r="G121" s="232">
        <f>SUMIF(AE122:AE122,"&lt;&gt;NOR",G122:G122)</f>
        <v>0</v>
      </c>
      <c r="H121" s="232"/>
      <c r="I121" s="232">
        <f>SUM(I122:I122)</f>
        <v>0</v>
      </c>
      <c r="J121" s="232"/>
      <c r="K121" s="232">
        <f>SUM(K122:K122)</f>
        <v>0</v>
      </c>
      <c r="L121" s="232"/>
      <c r="M121" s="232">
        <f>SUM(M122:M122)</f>
        <v>0</v>
      </c>
      <c r="N121" s="225"/>
      <c r="O121" s="225">
        <f>SUM(O122:O122)</f>
        <v>0</v>
      </c>
      <c r="P121" s="225"/>
      <c r="Q121" s="225">
        <f>SUM(Q122:Q122)</f>
        <v>0</v>
      </c>
      <c r="R121" s="225"/>
      <c r="S121" s="225"/>
      <c r="T121" s="226"/>
      <c r="U121" s="225">
        <f>SUM(U122:U122)</f>
        <v>0</v>
      </c>
      <c r="AE121" t="s">
        <v>125</v>
      </c>
    </row>
    <row r="122" spans="1:60" outlineLevel="1" x14ac:dyDescent="0.25">
      <c r="A122" s="212">
        <v>51</v>
      </c>
      <c r="B122" s="218" t="s">
        <v>274</v>
      </c>
      <c r="C122" s="263" t="s">
        <v>275</v>
      </c>
      <c r="D122" s="220" t="s">
        <v>217</v>
      </c>
      <c r="E122" s="227">
        <v>4</v>
      </c>
      <c r="F122" s="230">
        <f>H122+J122</f>
        <v>0</v>
      </c>
      <c r="G122" s="231">
        <f>ROUND(E122*F122,2)</f>
        <v>0</v>
      </c>
      <c r="H122" s="231"/>
      <c r="I122" s="231">
        <f>ROUND(E122*H122,2)</f>
        <v>0</v>
      </c>
      <c r="J122" s="231"/>
      <c r="K122" s="231">
        <f>ROUND(E122*J122,2)</f>
        <v>0</v>
      </c>
      <c r="L122" s="231">
        <v>0</v>
      </c>
      <c r="M122" s="231">
        <f>G122*(1+L122/100)</f>
        <v>0</v>
      </c>
      <c r="N122" s="221">
        <v>0</v>
      </c>
      <c r="O122" s="221">
        <f>ROUND(E122*N122,5)</f>
        <v>0</v>
      </c>
      <c r="P122" s="221">
        <v>0</v>
      </c>
      <c r="Q122" s="221">
        <f>ROUND(E122*P122,5)</f>
        <v>0</v>
      </c>
      <c r="R122" s="221"/>
      <c r="S122" s="221"/>
      <c r="T122" s="222">
        <v>0</v>
      </c>
      <c r="U122" s="221">
        <f>ROUND(E122*T122,2)</f>
        <v>0</v>
      </c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 t="s">
        <v>129</v>
      </c>
      <c r="AF122" s="211"/>
      <c r="AG122" s="211"/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11"/>
      <c r="BH122" s="211"/>
    </row>
    <row r="123" spans="1:60" x14ac:dyDescent="0.25">
      <c r="A123" s="213" t="s">
        <v>124</v>
      </c>
      <c r="B123" s="219" t="s">
        <v>85</v>
      </c>
      <c r="C123" s="265" t="s">
        <v>86</v>
      </c>
      <c r="D123" s="224"/>
      <c r="E123" s="229"/>
      <c r="F123" s="232"/>
      <c r="G123" s="232">
        <f>SUMIF(AE124:AE163,"&lt;&gt;NOR",G124:G163)</f>
        <v>0</v>
      </c>
      <c r="H123" s="232"/>
      <c r="I123" s="232">
        <f>SUM(I124:I163)</f>
        <v>0</v>
      </c>
      <c r="J123" s="232"/>
      <c r="K123" s="232">
        <f>SUM(K124:K163)</f>
        <v>0</v>
      </c>
      <c r="L123" s="232"/>
      <c r="M123" s="232">
        <f>SUM(M124:M163)</f>
        <v>0</v>
      </c>
      <c r="N123" s="225"/>
      <c r="O123" s="225">
        <f>SUM(O124:O163)</f>
        <v>0.24015999999999996</v>
      </c>
      <c r="P123" s="225"/>
      <c r="Q123" s="225">
        <f>SUM(Q124:Q163)</f>
        <v>2.8799999999999999E-2</v>
      </c>
      <c r="R123" s="225"/>
      <c r="S123" s="225"/>
      <c r="T123" s="226"/>
      <c r="U123" s="225">
        <f>SUM(U124:U163)</f>
        <v>33.92</v>
      </c>
      <c r="AE123" t="s">
        <v>125</v>
      </c>
    </row>
    <row r="124" spans="1:60" ht="20.399999999999999" outlineLevel="1" x14ac:dyDescent="0.25">
      <c r="A124" s="212">
        <v>52</v>
      </c>
      <c r="B124" s="218" t="s">
        <v>276</v>
      </c>
      <c r="C124" s="263" t="s">
        <v>277</v>
      </c>
      <c r="D124" s="220" t="s">
        <v>197</v>
      </c>
      <c r="E124" s="227">
        <v>8</v>
      </c>
      <c r="F124" s="230">
        <f>H124+J124</f>
        <v>0</v>
      </c>
      <c r="G124" s="231">
        <f>ROUND(E124*F124,2)</f>
        <v>0</v>
      </c>
      <c r="H124" s="231"/>
      <c r="I124" s="231">
        <f>ROUND(E124*H124,2)</f>
        <v>0</v>
      </c>
      <c r="J124" s="231"/>
      <c r="K124" s="231">
        <f>ROUND(E124*J124,2)</f>
        <v>0</v>
      </c>
      <c r="L124" s="231">
        <v>0</v>
      </c>
      <c r="M124" s="231">
        <f>G124*(1+L124/100)</f>
        <v>0</v>
      </c>
      <c r="N124" s="221">
        <v>2.0000000000000002E-5</v>
      </c>
      <c r="O124" s="221">
        <f>ROUND(E124*N124,5)</f>
        <v>1.6000000000000001E-4</v>
      </c>
      <c r="P124" s="221">
        <v>0</v>
      </c>
      <c r="Q124" s="221">
        <f>ROUND(E124*P124,5)</f>
        <v>0</v>
      </c>
      <c r="R124" s="221"/>
      <c r="S124" s="221"/>
      <c r="T124" s="222">
        <v>4.0199999999999996</v>
      </c>
      <c r="U124" s="221">
        <f>ROUND(E124*T124,2)</f>
        <v>32.159999999999997</v>
      </c>
      <c r="V124" s="211"/>
      <c r="W124" s="211"/>
      <c r="X124" s="211"/>
      <c r="Y124" s="211"/>
      <c r="Z124" s="211"/>
      <c r="AA124" s="211"/>
      <c r="AB124" s="211"/>
      <c r="AC124" s="211"/>
      <c r="AD124" s="211"/>
      <c r="AE124" s="211" t="s">
        <v>129</v>
      </c>
      <c r="AF124" s="211"/>
      <c r="AG124" s="211"/>
      <c r="AH124" s="211"/>
      <c r="AI124" s="211"/>
      <c r="AJ124" s="211"/>
      <c r="AK124" s="211"/>
      <c r="AL124" s="211"/>
      <c r="AM124" s="21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11"/>
      <c r="BH124" s="211"/>
    </row>
    <row r="125" spans="1:60" outlineLevel="1" x14ac:dyDescent="0.25">
      <c r="A125" s="212">
        <v>53</v>
      </c>
      <c r="B125" s="218" t="s">
        <v>278</v>
      </c>
      <c r="C125" s="263" t="s">
        <v>279</v>
      </c>
      <c r="D125" s="220" t="s">
        <v>197</v>
      </c>
      <c r="E125" s="227">
        <v>8</v>
      </c>
      <c r="F125" s="230">
        <f>H125+J125</f>
        <v>0</v>
      </c>
      <c r="G125" s="231">
        <f>ROUND(E125*F125,2)</f>
        <v>0</v>
      </c>
      <c r="H125" s="231"/>
      <c r="I125" s="231">
        <f>ROUND(E125*H125,2)</f>
        <v>0</v>
      </c>
      <c r="J125" s="231"/>
      <c r="K125" s="231">
        <f>ROUND(E125*J125,2)</f>
        <v>0</v>
      </c>
      <c r="L125" s="231">
        <v>0</v>
      </c>
      <c r="M125" s="231">
        <f>G125*(1+L125/100)</f>
        <v>0</v>
      </c>
      <c r="N125" s="221">
        <v>0</v>
      </c>
      <c r="O125" s="221">
        <f>ROUND(E125*N125,5)</f>
        <v>0</v>
      </c>
      <c r="P125" s="221">
        <v>1.8E-3</v>
      </c>
      <c r="Q125" s="221">
        <f>ROUND(E125*P125,5)</f>
        <v>1.44E-2</v>
      </c>
      <c r="R125" s="221"/>
      <c r="S125" s="221"/>
      <c r="T125" s="222">
        <v>0.11</v>
      </c>
      <c r="U125" s="221">
        <f>ROUND(E125*T125,2)</f>
        <v>0.88</v>
      </c>
      <c r="V125" s="211"/>
      <c r="W125" s="211"/>
      <c r="X125" s="211"/>
      <c r="Y125" s="211"/>
      <c r="Z125" s="211"/>
      <c r="AA125" s="211"/>
      <c r="AB125" s="211"/>
      <c r="AC125" s="211"/>
      <c r="AD125" s="211"/>
      <c r="AE125" s="211" t="s">
        <v>129</v>
      </c>
      <c r="AF125" s="211"/>
      <c r="AG125" s="211"/>
      <c r="AH125" s="211"/>
      <c r="AI125" s="211"/>
      <c r="AJ125" s="211"/>
      <c r="AK125" s="211"/>
      <c r="AL125" s="211"/>
      <c r="AM125" s="21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11"/>
      <c r="BH125" s="211"/>
    </row>
    <row r="126" spans="1:60" outlineLevel="1" x14ac:dyDescent="0.25">
      <c r="A126" s="212">
        <v>54</v>
      </c>
      <c r="B126" s="218" t="s">
        <v>280</v>
      </c>
      <c r="C126" s="263" t="s">
        <v>281</v>
      </c>
      <c r="D126" s="220" t="s">
        <v>197</v>
      </c>
      <c r="E126" s="227">
        <v>8</v>
      </c>
      <c r="F126" s="230">
        <f>H126+J126</f>
        <v>0</v>
      </c>
      <c r="G126" s="231">
        <f>ROUND(E126*F126,2)</f>
        <v>0</v>
      </c>
      <c r="H126" s="231"/>
      <c r="I126" s="231">
        <f>ROUND(E126*H126,2)</f>
        <v>0</v>
      </c>
      <c r="J126" s="231"/>
      <c r="K126" s="231">
        <f>ROUND(E126*J126,2)</f>
        <v>0</v>
      </c>
      <c r="L126" s="231">
        <v>0</v>
      </c>
      <c r="M126" s="231">
        <f>G126*(1+L126/100)</f>
        <v>0</v>
      </c>
      <c r="N126" s="221">
        <v>0</v>
      </c>
      <c r="O126" s="221">
        <f>ROUND(E126*N126,5)</f>
        <v>0</v>
      </c>
      <c r="P126" s="221">
        <v>1.8E-3</v>
      </c>
      <c r="Q126" s="221">
        <f>ROUND(E126*P126,5)</f>
        <v>1.44E-2</v>
      </c>
      <c r="R126" s="221"/>
      <c r="S126" s="221"/>
      <c r="T126" s="222">
        <v>0.11</v>
      </c>
      <c r="U126" s="221">
        <f>ROUND(E126*T126,2)</f>
        <v>0.88</v>
      </c>
      <c r="V126" s="211"/>
      <c r="W126" s="211"/>
      <c r="X126" s="211"/>
      <c r="Y126" s="211"/>
      <c r="Z126" s="211"/>
      <c r="AA126" s="211"/>
      <c r="AB126" s="211"/>
      <c r="AC126" s="211"/>
      <c r="AD126" s="211"/>
      <c r="AE126" s="211" t="s">
        <v>129</v>
      </c>
      <c r="AF126" s="211"/>
      <c r="AG126" s="211"/>
      <c r="AH126" s="211"/>
      <c r="AI126" s="211"/>
      <c r="AJ126" s="211"/>
      <c r="AK126" s="211"/>
      <c r="AL126" s="211"/>
      <c r="AM126" s="21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11"/>
      <c r="BH126" s="211"/>
    </row>
    <row r="127" spans="1:60" ht="20.399999999999999" outlineLevel="1" x14ac:dyDescent="0.25">
      <c r="A127" s="212">
        <v>55</v>
      </c>
      <c r="B127" s="218" t="s">
        <v>282</v>
      </c>
      <c r="C127" s="263" t="s">
        <v>283</v>
      </c>
      <c r="D127" s="220" t="s">
        <v>197</v>
      </c>
      <c r="E127" s="227">
        <v>1</v>
      </c>
      <c r="F127" s="230">
        <f>H127+J127</f>
        <v>0</v>
      </c>
      <c r="G127" s="231">
        <f>ROUND(E127*F127,2)</f>
        <v>0</v>
      </c>
      <c r="H127" s="231"/>
      <c r="I127" s="231">
        <f>ROUND(E127*H127,2)</f>
        <v>0</v>
      </c>
      <c r="J127" s="231"/>
      <c r="K127" s="231">
        <f>ROUND(E127*J127,2)</f>
        <v>0</v>
      </c>
      <c r="L127" s="231">
        <v>0</v>
      </c>
      <c r="M127" s="231">
        <f>G127*(1+L127/100)</f>
        <v>0</v>
      </c>
      <c r="N127" s="221">
        <v>1.4999999999999999E-2</v>
      </c>
      <c r="O127" s="221">
        <f>ROUND(E127*N127,5)</f>
        <v>1.4999999999999999E-2</v>
      </c>
      <c r="P127" s="221">
        <v>0</v>
      </c>
      <c r="Q127" s="221">
        <f>ROUND(E127*P127,5)</f>
        <v>0</v>
      </c>
      <c r="R127" s="221"/>
      <c r="S127" s="221"/>
      <c r="T127" s="222">
        <v>0</v>
      </c>
      <c r="U127" s="221">
        <f>ROUND(E127*T127,2)</f>
        <v>0</v>
      </c>
      <c r="V127" s="211"/>
      <c r="W127" s="211"/>
      <c r="X127" s="211"/>
      <c r="Y127" s="211"/>
      <c r="Z127" s="211"/>
      <c r="AA127" s="211"/>
      <c r="AB127" s="211"/>
      <c r="AC127" s="211"/>
      <c r="AD127" s="211"/>
      <c r="AE127" s="211" t="s">
        <v>284</v>
      </c>
      <c r="AF127" s="211"/>
      <c r="AG127" s="211"/>
      <c r="AH127" s="211"/>
      <c r="AI127" s="211"/>
      <c r="AJ127" s="211"/>
      <c r="AK127" s="211"/>
      <c r="AL127" s="211"/>
      <c r="AM127" s="21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1"/>
      <c r="BH127" s="211"/>
    </row>
    <row r="128" spans="1:60" outlineLevel="1" x14ac:dyDescent="0.25">
      <c r="A128" s="212"/>
      <c r="B128" s="218"/>
      <c r="C128" s="264" t="s">
        <v>285</v>
      </c>
      <c r="D128" s="223"/>
      <c r="E128" s="228"/>
      <c r="F128" s="231"/>
      <c r="G128" s="231"/>
      <c r="H128" s="231"/>
      <c r="I128" s="231"/>
      <c r="J128" s="231"/>
      <c r="K128" s="231"/>
      <c r="L128" s="231"/>
      <c r="M128" s="231"/>
      <c r="N128" s="221"/>
      <c r="O128" s="221"/>
      <c r="P128" s="221"/>
      <c r="Q128" s="221"/>
      <c r="R128" s="221"/>
      <c r="S128" s="221"/>
      <c r="T128" s="222"/>
      <c r="U128" s="221"/>
      <c r="V128" s="211"/>
      <c r="W128" s="211"/>
      <c r="X128" s="211"/>
      <c r="Y128" s="211"/>
      <c r="Z128" s="211"/>
      <c r="AA128" s="211"/>
      <c r="AB128" s="211"/>
      <c r="AC128" s="211"/>
      <c r="AD128" s="211"/>
      <c r="AE128" s="211" t="s">
        <v>131</v>
      </c>
      <c r="AF128" s="211">
        <v>0</v>
      </c>
      <c r="AG128" s="211"/>
      <c r="AH128" s="211"/>
      <c r="AI128" s="211"/>
      <c r="AJ128" s="211"/>
      <c r="AK128" s="211"/>
      <c r="AL128" s="211"/>
      <c r="AM128" s="21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211"/>
      <c r="BH128" s="211"/>
    </row>
    <row r="129" spans="1:60" outlineLevel="1" x14ac:dyDescent="0.25">
      <c r="A129" s="212"/>
      <c r="B129" s="218"/>
      <c r="C129" s="264" t="s">
        <v>286</v>
      </c>
      <c r="D129" s="223"/>
      <c r="E129" s="228">
        <v>1</v>
      </c>
      <c r="F129" s="231"/>
      <c r="G129" s="231"/>
      <c r="H129" s="231"/>
      <c r="I129" s="231"/>
      <c r="J129" s="231"/>
      <c r="K129" s="231"/>
      <c r="L129" s="231"/>
      <c r="M129" s="231"/>
      <c r="N129" s="221"/>
      <c r="O129" s="221"/>
      <c r="P129" s="221"/>
      <c r="Q129" s="221"/>
      <c r="R129" s="221"/>
      <c r="S129" s="221"/>
      <c r="T129" s="222"/>
      <c r="U129" s="221"/>
      <c r="V129" s="211"/>
      <c r="W129" s="211"/>
      <c r="X129" s="211"/>
      <c r="Y129" s="211"/>
      <c r="Z129" s="211"/>
      <c r="AA129" s="211"/>
      <c r="AB129" s="211"/>
      <c r="AC129" s="211"/>
      <c r="AD129" s="211"/>
      <c r="AE129" s="211" t="s">
        <v>131</v>
      </c>
      <c r="AF129" s="211">
        <v>0</v>
      </c>
      <c r="AG129" s="211"/>
      <c r="AH129" s="211"/>
      <c r="AI129" s="211"/>
      <c r="AJ129" s="211"/>
      <c r="AK129" s="211"/>
      <c r="AL129" s="211"/>
      <c r="AM129" s="21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11"/>
      <c r="BH129" s="211"/>
    </row>
    <row r="130" spans="1:60" outlineLevel="1" x14ac:dyDescent="0.25">
      <c r="A130" s="212"/>
      <c r="B130" s="218"/>
      <c r="C130" s="264" t="s">
        <v>287</v>
      </c>
      <c r="D130" s="223"/>
      <c r="E130" s="228"/>
      <c r="F130" s="231"/>
      <c r="G130" s="231"/>
      <c r="H130" s="231"/>
      <c r="I130" s="231"/>
      <c r="J130" s="231"/>
      <c r="K130" s="231"/>
      <c r="L130" s="231"/>
      <c r="M130" s="231"/>
      <c r="N130" s="221"/>
      <c r="O130" s="221"/>
      <c r="P130" s="221"/>
      <c r="Q130" s="221"/>
      <c r="R130" s="221"/>
      <c r="S130" s="221"/>
      <c r="T130" s="222"/>
      <c r="U130" s="221"/>
      <c r="V130" s="211"/>
      <c r="W130" s="211"/>
      <c r="X130" s="211"/>
      <c r="Y130" s="211"/>
      <c r="Z130" s="211"/>
      <c r="AA130" s="211"/>
      <c r="AB130" s="211"/>
      <c r="AC130" s="211"/>
      <c r="AD130" s="211"/>
      <c r="AE130" s="211" t="s">
        <v>131</v>
      </c>
      <c r="AF130" s="211">
        <v>0</v>
      </c>
      <c r="AG130" s="211"/>
      <c r="AH130" s="211"/>
      <c r="AI130" s="211"/>
      <c r="AJ130" s="211"/>
      <c r="AK130" s="211"/>
      <c r="AL130" s="211"/>
      <c r="AM130" s="21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11"/>
      <c r="BH130" s="211"/>
    </row>
    <row r="131" spans="1:60" outlineLevel="1" x14ac:dyDescent="0.25">
      <c r="A131" s="212"/>
      <c r="B131" s="218"/>
      <c r="C131" s="264" t="s">
        <v>288</v>
      </c>
      <c r="D131" s="223"/>
      <c r="E131" s="228"/>
      <c r="F131" s="231"/>
      <c r="G131" s="231"/>
      <c r="H131" s="231"/>
      <c r="I131" s="231"/>
      <c r="J131" s="231"/>
      <c r="K131" s="231"/>
      <c r="L131" s="231"/>
      <c r="M131" s="231"/>
      <c r="N131" s="221"/>
      <c r="O131" s="221"/>
      <c r="P131" s="221"/>
      <c r="Q131" s="221"/>
      <c r="R131" s="221"/>
      <c r="S131" s="221"/>
      <c r="T131" s="222"/>
      <c r="U131" s="221"/>
      <c r="V131" s="211"/>
      <c r="W131" s="211"/>
      <c r="X131" s="211"/>
      <c r="Y131" s="211"/>
      <c r="Z131" s="211"/>
      <c r="AA131" s="211"/>
      <c r="AB131" s="211"/>
      <c r="AC131" s="211"/>
      <c r="AD131" s="211"/>
      <c r="AE131" s="211" t="s">
        <v>131</v>
      </c>
      <c r="AF131" s="211">
        <v>0</v>
      </c>
      <c r="AG131" s="211"/>
      <c r="AH131" s="211"/>
      <c r="AI131" s="211"/>
      <c r="AJ131" s="211"/>
      <c r="AK131" s="211"/>
      <c r="AL131" s="211"/>
      <c r="AM131" s="21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11"/>
      <c r="BH131" s="211"/>
    </row>
    <row r="132" spans="1:60" outlineLevel="1" x14ac:dyDescent="0.25">
      <c r="A132" s="212"/>
      <c r="B132" s="218"/>
      <c r="C132" s="264" t="s">
        <v>289</v>
      </c>
      <c r="D132" s="223"/>
      <c r="E132" s="228"/>
      <c r="F132" s="231"/>
      <c r="G132" s="231"/>
      <c r="H132" s="231"/>
      <c r="I132" s="231"/>
      <c r="J132" s="231"/>
      <c r="K132" s="231"/>
      <c r="L132" s="231"/>
      <c r="M132" s="231"/>
      <c r="N132" s="221"/>
      <c r="O132" s="221"/>
      <c r="P132" s="221"/>
      <c r="Q132" s="221"/>
      <c r="R132" s="221"/>
      <c r="S132" s="221"/>
      <c r="T132" s="222"/>
      <c r="U132" s="221"/>
      <c r="V132" s="211"/>
      <c r="W132" s="211"/>
      <c r="X132" s="211"/>
      <c r="Y132" s="211"/>
      <c r="Z132" s="211"/>
      <c r="AA132" s="211"/>
      <c r="AB132" s="211"/>
      <c r="AC132" s="211"/>
      <c r="AD132" s="211"/>
      <c r="AE132" s="211" t="s">
        <v>131</v>
      </c>
      <c r="AF132" s="211">
        <v>0</v>
      </c>
      <c r="AG132" s="211"/>
      <c r="AH132" s="211"/>
      <c r="AI132" s="211"/>
      <c r="AJ132" s="211"/>
      <c r="AK132" s="211"/>
      <c r="AL132" s="211"/>
      <c r="AM132" s="21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11"/>
      <c r="BH132" s="211"/>
    </row>
    <row r="133" spans="1:60" outlineLevel="1" x14ac:dyDescent="0.25">
      <c r="A133" s="212"/>
      <c r="B133" s="218"/>
      <c r="C133" s="264" t="s">
        <v>290</v>
      </c>
      <c r="D133" s="223"/>
      <c r="E133" s="228"/>
      <c r="F133" s="231"/>
      <c r="G133" s="231"/>
      <c r="H133" s="231"/>
      <c r="I133" s="231"/>
      <c r="J133" s="231"/>
      <c r="K133" s="231"/>
      <c r="L133" s="231"/>
      <c r="M133" s="231"/>
      <c r="N133" s="221"/>
      <c r="O133" s="221"/>
      <c r="P133" s="221"/>
      <c r="Q133" s="221"/>
      <c r="R133" s="221"/>
      <c r="S133" s="221"/>
      <c r="T133" s="222"/>
      <c r="U133" s="221"/>
      <c r="V133" s="211"/>
      <c r="W133" s="211"/>
      <c r="X133" s="211"/>
      <c r="Y133" s="211"/>
      <c r="Z133" s="211"/>
      <c r="AA133" s="211"/>
      <c r="AB133" s="211"/>
      <c r="AC133" s="211"/>
      <c r="AD133" s="211"/>
      <c r="AE133" s="211" t="s">
        <v>131</v>
      </c>
      <c r="AF133" s="211">
        <v>0</v>
      </c>
      <c r="AG133" s="211"/>
      <c r="AH133" s="211"/>
      <c r="AI133" s="211"/>
      <c r="AJ133" s="211"/>
      <c r="AK133" s="211"/>
      <c r="AL133" s="211"/>
      <c r="AM133" s="21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11"/>
      <c r="BH133" s="211"/>
    </row>
    <row r="134" spans="1:60" ht="20.399999999999999" outlineLevel="1" x14ac:dyDescent="0.25">
      <c r="A134" s="212">
        <v>56</v>
      </c>
      <c r="B134" s="218" t="s">
        <v>291</v>
      </c>
      <c r="C134" s="263" t="s">
        <v>292</v>
      </c>
      <c r="D134" s="220" t="s">
        <v>197</v>
      </c>
      <c r="E134" s="227">
        <v>1</v>
      </c>
      <c r="F134" s="230">
        <f>H134+J134</f>
        <v>0</v>
      </c>
      <c r="G134" s="231">
        <f>ROUND(E134*F134,2)</f>
        <v>0</v>
      </c>
      <c r="H134" s="231"/>
      <c r="I134" s="231">
        <f>ROUND(E134*H134,2)</f>
        <v>0</v>
      </c>
      <c r="J134" s="231"/>
      <c r="K134" s="231">
        <f>ROUND(E134*J134,2)</f>
        <v>0</v>
      </c>
      <c r="L134" s="231">
        <v>0</v>
      </c>
      <c r="M134" s="231">
        <f>G134*(1+L134/100)</f>
        <v>0</v>
      </c>
      <c r="N134" s="221">
        <v>2.5000000000000001E-2</v>
      </c>
      <c r="O134" s="221">
        <f>ROUND(E134*N134,5)</f>
        <v>2.5000000000000001E-2</v>
      </c>
      <c r="P134" s="221">
        <v>0</v>
      </c>
      <c r="Q134" s="221">
        <f>ROUND(E134*P134,5)</f>
        <v>0</v>
      </c>
      <c r="R134" s="221"/>
      <c r="S134" s="221"/>
      <c r="T134" s="222">
        <v>0</v>
      </c>
      <c r="U134" s="221">
        <f>ROUND(E134*T134,2)</f>
        <v>0</v>
      </c>
      <c r="V134" s="211"/>
      <c r="W134" s="211"/>
      <c r="X134" s="211"/>
      <c r="Y134" s="211"/>
      <c r="Z134" s="211"/>
      <c r="AA134" s="211"/>
      <c r="AB134" s="211"/>
      <c r="AC134" s="211"/>
      <c r="AD134" s="211"/>
      <c r="AE134" s="211" t="s">
        <v>284</v>
      </c>
      <c r="AF134" s="211"/>
      <c r="AG134" s="211"/>
      <c r="AH134" s="211"/>
      <c r="AI134" s="211"/>
      <c r="AJ134" s="211"/>
      <c r="AK134" s="211"/>
      <c r="AL134" s="211"/>
      <c r="AM134" s="21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11"/>
      <c r="BH134" s="211"/>
    </row>
    <row r="135" spans="1:60" outlineLevel="1" x14ac:dyDescent="0.25">
      <c r="A135" s="212"/>
      <c r="B135" s="218"/>
      <c r="C135" s="264" t="s">
        <v>285</v>
      </c>
      <c r="D135" s="223"/>
      <c r="E135" s="228"/>
      <c r="F135" s="231"/>
      <c r="G135" s="231"/>
      <c r="H135" s="231"/>
      <c r="I135" s="231"/>
      <c r="J135" s="231"/>
      <c r="K135" s="231"/>
      <c r="L135" s="231"/>
      <c r="M135" s="231"/>
      <c r="N135" s="221"/>
      <c r="O135" s="221"/>
      <c r="P135" s="221"/>
      <c r="Q135" s="221"/>
      <c r="R135" s="221"/>
      <c r="S135" s="221"/>
      <c r="T135" s="222"/>
      <c r="U135" s="221"/>
      <c r="V135" s="211"/>
      <c r="W135" s="211"/>
      <c r="X135" s="211"/>
      <c r="Y135" s="211"/>
      <c r="Z135" s="211"/>
      <c r="AA135" s="211"/>
      <c r="AB135" s="211"/>
      <c r="AC135" s="211"/>
      <c r="AD135" s="211"/>
      <c r="AE135" s="211" t="s">
        <v>131</v>
      </c>
      <c r="AF135" s="211">
        <v>0</v>
      </c>
      <c r="AG135" s="211"/>
      <c r="AH135" s="211"/>
      <c r="AI135" s="211"/>
      <c r="AJ135" s="211"/>
      <c r="AK135" s="211"/>
      <c r="AL135" s="211"/>
      <c r="AM135" s="21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11"/>
      <c r="BH135" s="211"/>
    </row>
    <row r="136" spans="1:60" ht="20.399999999999999" outlineLevel="1" x14ac:dyDescent="0.25">
      <c r="A136" s="212"/>
      <c r="B136" s="218"/>
      <c r="C136" s="264" t="s">
        <v>293</v>
      </c>
      <c r="D136" s="223"/>
      <c r="E136" s="228">
        <v>1</v>
      </c>
      <c r="F136" s="231"/>
      <c r="G136" s="231"/>
      <c r="H136" s="231"/>
      <c r="I136" s="231"/>
      <c r="J136" s="231"/>
      <c r="K136" s="231"/>
      <c r="L136" s="231"/>
      <c r="M136" s="231"/>
      <c r="N136" s="221"/>
      <c r="O136" s="221"/>
      <c r="P136" s="221"/>
      <c r="Q136" s="221"/>
      <c r="R136" s="221"/>
      <c r="S136" s="221"/>
      <c r="T136" s="222"/>
      <c r="U136" s="221"/>
      <c r="V136" s="211"/>
      <c r="W136" s="211"/>
      <c r="X136" s="211"/>
      <c r="Y136" s="211"/>
      <c r="Z136" s="211"/>
      <c r="AA136" s="211"/>
      <c r="AB136" s="211"/>
      <c r="AC136" s="211"/>
      <c r="AD136" s="211"/>
      <c r="AE136" s="211" t="s">
        <v>131</v>
      </c>
      <c r="AF136" s="211">
        <v>0</v>
      </c>
      <c r="AG136" s="211"/>
      <c r="AH136" s="211"/>
      <c r="AI136" s="211"/>
      <c r="AJ136" s="211"/>
      <c r="AK136" s="211"/>
      <c r="AL136" s="211"/>
      <c r="AM136" s="21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11"/>
      <c r="BH136" s="211"/>
    </row>
    <row r="137" spans="1:60" outlineLevel="1" x14ac:dyDescent="0.25">
      <c r="A137" s="212"/>
      <c r="B137" s="218"/>
      <c r="C137" s="264" t="s">
        <v>294</v>
      </c>
      <c r="D137" s="223"/>
      <c r="E137" s="228"/>
      <c r="F137" s="231"/>
      <c r="G137" s="231"/>
      <c r="H137" s="231"/>
      <c r="I137" s="231"/>
      <c r="J137" s="231"/>
      <c r="K137" s="231"/>
      <c r="L137" s="231"/>
      <c r="M137" s="231"/>
      <c r="N137" s="221"/>
      <c r="O137" s="221"/>
      <c r="P137" s="221"/>
      <c r="Q137" s="221"/>
      <c r="R137" s="221"/>
      <c r="S137" s="221"/>
      <c r="T137" s="222"/>
      <c r="U137" s="221"/>
      <c r="V137" s="211"/>
      <c r="W137" s="211"/>
      <c r="X137" s="211"/>
      <c r="Y137" s="211"/>
      <c r="Z137" s="211"/>
      <c r="AA137" s="211"/>
      <c r="AB137" s="211"/>
      <c r="AC137" s="211"/>
      <c r="AD137" s="211"/>
      <c r="AE137" s="211" t="s">
        <v>131</v>
      </c>
      <c r="AF137" s="211">
        <v>0</v>
      </c>
      <c r="AG137" s="211"/>
      <c r="AH137" s="211"/>
      <c r="AI137" s="211"/>
      <c r="AJ137" s="211"/>
      <c r="AK137" s="211"/>
      <c r="AL137" s="211"/>
      <c r="AM137" s="21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11"/>
      <c r="BH137" s="211"/>
    </row>
    <row r="138" spans="1:60" ht="20.399999999999999" outlineLevel="1" x14ac:dyDescent="0.25">
      <c r="A138" s="212">
        <v>57</v>
      </c>
      <c r="B138" s="218" t="s">
        <v>282</v>
      </c>
      <c r="C138" s="263" t="s">
        <v>295</v>
      </c>
      <c r="D138" s="220" t="s">
        <v>197</v>
      </c>
      <c r="E138" s="227">
        <v>1</v>
      </c>
      <c r="F138" s="230">
        <f>H138+J138</f>
        <v>0</v>
      </c>
      <c r="G138" s="231">
        <f>ROUND(E138*F138,2)</f>
        <v>0</v>
      </c>
      <c r="H138" s="231"/>
      <c r="I138" s="231">
        <f>ROUND(E138*H138,2)</f>
        <v>0</v>
      </c>
      <c r="J138" s="231"/>
      <c r="K138" s="231">
        <f>ROUND(E138*J138,2)</f>
        <v>0</v>
      </c>
      <c r="L138" s="231">
        <v>0</v>
      </c>
      <c r="M138" s="231">
        <f>G138*(1+L138/100)</f>
        <v>0</v>
      </c>
      <c r="N138" s="221">
        <v>1.4999999999999999E-2</v>
      </c>
      <c r="O138" s="221">
        <f>ROUND(E138*N138,5)</f>
        <v>1.4999999999999999E-2</v>
      </c>
      <c r="P138" s="221">
        <v>0</v>
      </c>
      <c r="Q138" s="221">
        <f>ROUND(E138*P138,5)</f>
        <v>0</v>
      </c>
      <c r="R138" s="221"/>
      <c r="S138" s="221"/>
      <c r="T138" s="222">
        <v>0</v>
      </c>
      <c r="U138" s="221">
        <f>ROUND(E138*T138,2)</f>
        <v>0</v>
      </c>
      <c r="V138" s="211"/>
      <c r="W138" s="211"/>
      <c r="X138" s="211"/>
      <c r="Y138" s="211"/>
      <c r="Z138" s="211"/>
      <c r="AA138" s="211"/>
      <c r="AB138" s="211"/>
      <c r="AC138" s="211"/>
      <c r="AD138" s="211"/>
      <c r="AE138" s="211" t="s">
        <v>284</v>
      </c>
      <c r="AF138" s="211"/>
      <c r="AG138" s="211"/>
      <c r="AH138" s="211"/>
      <c r="AI138" s="211"/>
      <c r="AJ138" s="211"/>
      <c r="AK138" s="211"/>
      <c r="AL138" s="211"/>
      <c r="AM138" s="21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11"/>
      <c r="BH138" s="211"/>
    </row>
    <row r="139" spans="1:60" outlineLevel="1" x14ac:dyDescent="0.25">
      <c r="A139" s="212"/>
      <c r="B139" s="218"/>
      <c r="C139" s="264" t="s">
        <v>296</v>
      </c>
      <c r="D139" s="223"/>
      <c r="E139" s="228">
        <v>1</v>
      </c>
      <c r="F139" s="231"/>
      <c r="G139" s="231"/>
      <c r="H139" s="231"/>
      <c r="I139" s="231"/>
      <c r="J139" s="231"/>
      <c r="K139" s="231"/>
      <c r="L139" s="231"/>
      <c r="M139" s="231"/>
      <c r="N139" s="221"/>
      <c r="O139" s="221"/>
      <c r="P139" s="221"/>
      <c r="Q139" s="221"/>
      <c r="R139" s="221"/>
      <c r="S139" s="221"/>
      <c r="T139" s="222"/>
      <c r="U139" s="221"/>
      <c r="V139" s="211"/>
      <c r="W139" s="211"/>
      <c r="X139" s="211"/>
      <c r="Y139" s="211"/>
      <c r="Z139" s="211"/>
      <c r="AA139" s="211"/>
      <c r="AB139" s="211"/>
      <c r="AC139" s="211"/>
      <c r="AD139" s="211"/>
      <c r="AE139" s="211" t="s">
        <v>131</v>
      </c>
      <c r="AF139" s="211">
        <v>0</v>
      </c>
      <c r="AG139" s="211"/>
      <c r="AH139" s="211"/>
      <c r="AI139" s="211"/>
      <c r="AJ139" s="211"/>
      <c r="AK139" s="211"/>
      <c r="AL139" s="211"/>
      <c r="AM139" s="21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1"/>
      <c r="BH139" s="211"/>
    </row>
    <row r="140" spans="1:60" ht="20.399999999999999" outlineLevel="1" x14ac:dyDescent="0.25">
      <c r="A140" s="212">
        <v>58</v>
      </c>
      <c r="B140" s="218" t="s">
        <v>291</v>
      </c>
      <c r="C140" s="263" t="s">
        <v>297</v>
      </c>
      <c r="D140" s="220" t="s">
        <v>197</v>
      </c>
      <c r="E140" s="227">
        <v>1</v>
      </c>
      <c r="F140" s="230">
        <f>H140+J140</f>
        <v>0</v>
      </c>
      <c r="G140" s="231">
        <f>ROUND(E140*F140,2)</f>
        <v>0</v>
      </c>
      <c r="H140" s="231"/>
      <c r="I140" s="231">
        <f>ROUND(E140*H140,2)</f>
        <v>0</v>
      </c>
      <c r="J140" s="231"/>
      <c r="K140" s="231">
        <f>ROUND(E140*J140,2)</f>
        <v>0</v>
      </c>
      <c r="L140" s="231">
        <v>0</v>
      </c>
      <c r="M140" s="231">
        <f>G140*(1+L140/100)</f>
        <v>0</v>
      </c>
      <c r="N140" s="221">
        <v>2.5000000000000001E-2</v>
      </c>
      <c r="O140" s="221">
        <f>ROUND(E140*N140,5)</f>
        <v>2.5000000000000001E-2</v>
      </c>
      <c r="P140" s="221">
        <v>0</v>
      </c>
      <c r="Q140" s="221">
        <f>ROUND(E140*P140,5)</f>
        <v>0</v>
      </c>
      <c r="R140" s="221"/>
      <c r="S140" s="221"/>
      <c r="T140" s="222">
        <v>0</v>
      </c>
      <c r="U140" s="221">
        <f>ROUND(E140*T140,2)</f>
        <v>0</v>
      </c>
      <c r="V140" s="211"/>
      <c r="W140" s="211"/>
      <c r="X140" s="211"/>
      <c r="Y140" s="211"/>
      <c r="Z140" s="211"/>
      <c r="AA140" s="211"/>
      <c r="AB140" s="211"/>
      <c r="AC140" s="211"/>
      <c r="AD140" s="211"/>
      <c r="AE140" s="211" t="s">
        <v>284</v>
      </c>
      <c r="AF140" s="211"/>
      <c r="AG140" s="211"/>
      <c r="AH140" s="211"/>
      <c r="AI140" s="211"/>
      <c r="AJ140" s="211"/>
      <c r="AK140" s="211"/>
      <c r="AL140" s="211"/>
      <c r="AM140" s="21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211"/>
      <c r="BH140" s="211"/>
    </row>
    <row r="141" spans="1:60" outlineLevel="1" x14ac:dyDescent="0.25">
      <c r="A141" s="212"/>
      <c r="B141" s="218"/>
      <c r="C141" s="264" t="s">
        <v>296</v>
      </c>
      <c r="D141" s="223"/>
      <c r="E141" s="228">
        <v>1</v>
      </c>
      <c r="F141" s="231"/>
      <c r="G141" s="231"/>
      <c r="H141" s="231"/>
      <c r="I141" s="231"/>
      <c r="J141" s="231"/>
      <c r="K141" s="231"/>
      <c r="L141" s="231"/>
      <c r="M141" s="231"/>
      <c r="N141" s="221"/>
      <c r="O141" s="221"/>
      <c r="P141" s="221"/>
      <c r="Q141" s="221"/>
      <c r="R141" s="221"/>
      <c r="S141" s="221"/>
      <c r="T141" s="222"/>
      <c r="U141" s="221"/>
      <c r="V141" s="211"/>
      <c r="W141" s="211"/>
      <c r="X141" s="211"/>
      <c r="Y141" s="211"/>
      <c r="Z141" s="211"/>
      <c r="AA141" s="211"/>
      <c r="AB141" s="211"/>
      <c r="AC141" s="211"/>
      <c r="AD141" s="211"/>
      <c r="AE141" s="211" t="s">
        <v>131</v>
      </c>
      <c r="AF141" s="211">
        <v>0</v>
      </c>
      <c r="AG141" s="211"/>
      <c r="AH141" s="211"/>
      <c r="AI141" s="211"/>
      <c r="AJ141" s="211"/>
      <c r="AK141" s="211"/>
      <c r="AL141" s="211"/>
      <c r="AM141" s="21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11"/>
      <c r="BH141" s="211"/>
    </row>
    <row r="142" spans="1:60" ht="20.399999999999999" outlineLevel="1" x14ac:dyDescent="0.25">
      <c r="A142" s="212">
        <v>59</v>
      </c>
      <c r="B142" s="218" t="s">
        <v>282</v>
      </c>
      <c r="C142" s="263" t="s">
        <v>298</v>
      </c>
      <c r="D142" s="220" t="s">
        <v>197</v>
      </c>
      <c r="E142" s="227">
        <v>1</v>
      </c>
      <c r="F142" s="230">
        <f>H142+J142</f>
        <v>0</v>
      </c>
      <c r="G142" s="231">
        <f>ROUND(E142*F142,2)</f>
        <v>0</v>
      </c>
      <c r="H142" s="231"/>
      <c r="I142" s="231">
        <f>ROUND(E142*H142,2)</f>
        <v>0</v>
      </c>
      <c r="J142" s="231"/>
      <c r="K142" s="231">
        <f>ROUND(E142*J142,2)</f>
        <v>0</v>
      </c>
      <c r="L142" s="231">
        <v>0</v>
      </c>
      <c r="M142" s="231">
        <f>G142*(1+L142/100)</f>
        <v>0</v>
      </c>
      <c r="N142" s="221">
        <v>1.4999999999999999E-2</v>
      </c>
      <c r="O142" s="221">
        <f>ROUND(E142*N142,5)</f>
        <v>1.4999999999999999E-2</v>
      </c>
      <c r="P142" s="221">
        <v>0</v>
      </c>
      <c r="Q142" s="221">
        <f>ROUND(E142*P142,5)</f>
        <v>0</v>
      </c>
      <c r="R142" s="221"/>
      <c r="S142" s="221"/>
      <c r="T142" s="222">
        <v>0</v>
      </c>
      <c r="U142" s="221">
        <f>ROUND(E142*T142,2)</f>
        <v>0</v>
      </c>
      <c r="V142" s="211"/>
      <c r="W142" s="211"/>
      <c r="X142" s="211"/>
      <c r="Y142" s="211"/>
      <c r="Z142" s="211"/>
      <c r="AA142" s="211"/>
      <c r="AB142" s="211"/>
      <c r="AC142" s="211"/>
      <c r="AD142" s="211"/>
      <c r="AE142" s="211" t="s">
        <v>284</v>
      </c>
      <c r="AF142" s="211"/>
      <c r="AG142" s="211"/>
      <c r="AH142" s="211"/>
      <c r="AI142" s="211"/>
      <c r="AJ142" s="211"/>
      <c r="AK142" s="211"/>
      <c r="AL142" s="211"/>
      <c r="AM142" s="21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11"/>
      <c r="BH142" s="211"/>
    </row>
    <row r="143" spans="1:60" outlineLevel="1" x14ac:dyDescent="0.25">
      <c r="A143" s="212"/>
      <c r="B143" s="218"/>
      <c r="C143" s="264" t="s">
        <v>299</v>
      </c>
      <c r="D143" s="223"/>
      <c r="E143" s="228">
        <v>1</v>
      </c>
      <c r="F143" s="231"/>
      <c r="G143" s="231"/>
      <c r="H143" s="231"/>
      <c r="I143" s="231"/>
      <c r="J143" s="231"/>
      <c r="K143" s="231"/>
      <c r="L143" s="231"/>
      <c r="M143" s="231"/>
      <c r="N143" s="221"/>
      <c r="O143" s="221"/>
      <c r="P143" s="221"/>
      <c r="Q143" s="221"/>
      <c r="R143" s="221"/>
      <c r="S143" s="221"/>
      <c r="T143" s="222"/>
      <c r="U143" s="221"/>
      <c r="V143" s="211"/>
      <c r="W143" s="211"/>
      <c r="X143" s="211"/>
      <c r="Y143" s="211"/>
      <c r="Z143" s="211"/>
      <c r="AA143" s="211"/>
      <c r="AB143" s="211"/>
      <c r="AC143" s="211"/>
      <c r="AD143" s="211"/>
      <c r="AE143" s="211" t="s">
        <v>131</v>
      </c>
      <c r="AF143" s="211">
        <v>0</v>
      </c>
      <c r="AG143" s="211"/>
      <c r="AH143" s="211"/>
      <c r="AI143" s="211"/>
      <c r="AJ143" s="211"/>
      <c r="AK143" s="211"/>
      <c r="AL143" s="211"/>
      <c r="AM143" s="21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11"/>
      <c r="BH143" s="211"/>
    </row>
    <row r="144" spans="1:60" ht="20.399999999999999" outlineLevel="1" x14ac:dyDescent="0.25">
      <c r="A144" s="212">
        <v>60</v>
      </c>
      <c r="B144" s="218" t="s">
        <v>291</v>
      </c>
      <c r="C144" s="263" t="s">
        <v>300</v>
      </c>
      <c r="D144" s="220" t="s">
        <v>197</v>
      </c>
      <c r="E144" s="227">
        <v>1</v>
      </c>
      <c r="F144" s="230">
        <f>H144+J144</f>
        <v>0</v>
      </c>
      <c r="G144" s="231">
        <f>ROUND(E144*F144,2)</f>
        <v>0</v>
      </c>
      <c r="H144" s="231"/>
      <c r="I144" s="231">
        <f>ROUND(E144*H144,2)</f>
        <v>0</v>
      </c>
      <c r="J144" s="231"/>
      <c r="K144" s="231">
        <f>ROUND(E144*J144,2)</f>
        <v>0</v>
      </c>
      <c r="L144" s="231">
        <v>0</v>
      </c>
      <c r="M144" s="231">
        <f>G144*(1+L144/100)</f>
        <v>0</v>
      </c>
      <c r="N144" s="221">
        <v>2.5000000000000001E-2</v>
      </c>
      <c r="O144" s="221">
        <f>ROUND(E144*N144,5)</f>
        <v>2.5000000000000001E-2</v>
      </c>
      <c r="P144" s="221">
        <v>0</v>
      </c>
      <c r="Q144" s="221">
        <f>ROUND(E144*P144,5)</f>
        <v>0</v>
      </c>
      <c r="R144" s="221"/>
      <c r="S144" s="221"/>
      <c r="T144" s="222">
        <v>0</v>
      </c>
      <c r="U144" s="221">
        <f>ROUND(E144*T144,2)</f>
        <v>0</v>
      </c>
      <c r="V144" s="211"/>
      <c r="W144" s="211"/>
      <c r="X144" s="211"/>
      <c r="Y144" s="211"/>
      <c r="Z144" s="211"/>
      <c r="AA144" s="211"/>
      <c r="AB144" s="211"/>
      <c r="AC144" s="211"/>
      <c r="AD144" s="211"/>
      <c r="AE144" s="211" t="s">
        <v>284</v>
      </c>
      <c r="AF144" s="211"/>
      <c r="AG144" s="211"/>
      <c r="AH144" s="211"/>
      <c r="AI144" s="211"/>
      <c r="AJ144" s="211"/>
      <c r="AK144" s="211"/>
      <c r="AL144" s="211"/>
      <c r="AM144" s="21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11"/>
      <c r="BH144" s="211"/>
    </row>
    <row r="145" spans="1:60" outlineLevel="1" x14ac:dyDescent="0.25">
      <c r="A145" s="212"/>
      <c r="B145" s="218"/>
      <c r="C145" s="264" t="s">
        <v>299</v>
      </c>
      <c r="D145" s="223"/>
      <c r="E145" s="228">
        <v>1</v>
      </c>
      <c r="F145" s="231"/>
      <c r="G145" s="231"/>
      <c r="H145" s="231"/>
      <c r="I145" s="231"/>
      <c r="J145" s="231"/>
      <c r="K145" s="231"/>
      <c r="L145" s="231"/>
      <c r="M145" s="231"/>
      <c r="N145" s="221"/>
      <c r="O145" s="221"/>
      <c r="P145" s="221"/>
      <c r="Q145" s="221"/>
      <c r="R145" s="221"/>
      <c r="S145" s="221"/>
      <c r="T145" s="222"/>
      <c r="U145" s="221"/>
      <c r="V145" s="211"/>
      <c r="W145" s="211"/>
      <c r="X145" s="211"/>
      <c r="Y145" s="211"/>
      <c r="Z145" s="211"/>
      <c r="AA145" s="211"/>
      <c r="AB145" s="211"/>
      <c r="AC145" s="211"/>
      <c r="AD145" s="211"/>
      <c r="AE145" s="211" t="s">
        <v>131</v>
      </c>
      <c r="AF145" s="211">
        <v>0</v>
      </c>
      <c r="AG145" s="211"/>
      <c r="AH145" s="211"/>
      <c r="AI145" s="211"/>
      <c r="AJ145" s="211"/>
      <c r="AK145" s="211"/>
      <c r="AL145" s="211"/>
      <c r="AM145" s="21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11"/>
      <c r="BH145" s="211"/>
    </row>
    <row r="146" spans="1:60" ht="20.399999999999999" outlineLevel="1" x14ac:dyDescent="0.25">
      <c r="A146" s="212">
        <v>61</v>
      </c>
      <c r="B146" s="218" t="s">
        <v>282</v>
      </c>
      <c r="C146" s="263" t="s">
        <v>295</v>
      </c>
      <c r="D146" s="220" t="s">
        <v>197</v>
      </c>
      <c r="E146" s="227">
        <v>1</v>
      </c>
      <c r="F146" s="230">
        <f>H146+J146</f>
        <v>0</v>
      </c>
      <c r="G146" s="231">
        <f>ROUND(E146*F146,2)</f>
        <v>0</v>
      </c>
      <c r="H146" s="231"/>
      <c r="I146" s="231">
        <f>ROUND(E146*H146,2)</f>
        <v>0</v>
      </c>
      <c r="J146" s="231"/>
      <c r="K146" s="231">
        <f>ROUND(E146*J146,2)</f>
        <v>0</v>
      </c>
      <c r="L146" s="231">
        <v>0</v>
      </c>
      <c r="M146" s="231">
        <f>G146*(1+L146/100)</f>
        <v>0</v>
      </c>
      <c r="N146" s="221">
        <v>1.4999999999999999E-2</v>
      </c>
      <c r="O146" s="221">
        <f>ROUND(E146*N146,5)</f>
        <v>1.4999999999999999E-2</v>
      </c>
      <c r="P146" s="221">
        <v>0</v>
      </c>
      <c r="Q146" s="221">
        <f>ROUND(E146*P146,5)</f>
        <v>0</v>
      </c>
      <c r="R146" s="221"/>
      <c r="S146" s="221"/>
      <c r="T146" s="222">
        <v>0</v>
      </c>
      <c r="U146" s="221">
        <f>ROUND(E146*T146,2)</f>
        <v>0</v>
      </c>
      <c r="V146" s="211"/>
      <c r="W146" s="211"/>
      <c r="X146" s="211"/>
      <c r="Y146" s="211"/>
      <c r="Z146" s="211"/>
      <c r="AA146" s="211"/>
      <c r="AB146" s="211"/>
      <c r="AC146" s="211"/>
      <c r="AD146" s="211"/>
      <c r="AE146" s="211" t="s">
        <v>284</v>
      </c>
      <c r="AF146" s="211"/>
      <c r="AG146" s="211"/>
      <c r="AH146" s="211"/>
      <c r="AI146" s="211"/>
      <c r="AJ146" s="211"/>
      <c r="AK146" s="211"/>
      <c r="AL146" s="211"/>
      <c r="AM146" s="21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11"/>
      <c r="BH146" s="211"/>
    </row>
    <row r="147" spans="1:60" outlineLevel="1" x14ac:dyDescent="0.25">
      <c r="A147" s="212"/>
      <c r="B147" s="218"/>
      <c r="C147" s="264" t="s">
        <v>301</v>
      </c>
      <c r="D147" s="223"/>
      <c r="E147" s="228">
        <v>1</v>
      </c>
      <c r="F147" s="231"/>
      <c r="G147" s="231"/>
      <c r="H147" s="231"/>
      <c r="I147" s="231"/>
      <c r="J147" s="231"/>
      <c r="K147" s="231"/>
      <c r="L147" s="231"/>
      <c r="M147" s="231"/>
      <c r="N147" s="221"/>
      <c r="O147" s="221"/>
      <c r="P147" s="221"/>
      <c r="Q147" s="221"/>
      <c r="R147" s="221"/>
      <c r="S147" s="221"/>
      <c r="T147" s="222"/>
      <c r="U147" s="221"/>
      <c r="V147" s="211"/>
      <c r="W147" s="211"/>
      <c r="X147" s="211"/>
      <c r="Y147" s="211"/>
      <c r="Z147" s="211"/>
      <c r="AA147" s="211"/>
      <c r="AB147" s="211"/>
      <c r="AC147" s="211"/>
      <c r="AD147" s="211"/>
      <c r="AE147" s="211" t="s">
        <v>131</v>
      </c>
      <c r="AF147" s="211">
        <v>0</v>
      </c>
      <c r="AG147" s="211"/>
      <c r="AH147" s="211"/>
      <c r="AI147" s="211"/>
      <c r="AJ147" s="211"/>
      <c r="AK147" s="211"/>
      <c r="AL147" s="211"/>
      <c r="AM147" s="21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11"/>
      <c r="BH147" s="211"/>
    </row>
    <row r="148" spans="1:60" ht="20.399999999999999" outlineLevel="1" x14ac:dyDescent="0.25">
      <c r="A148" s="212">
        <v>62</v>
      </c>
      <c r="B148" s="218" t="s">
        <v>291</v>
      </c>
      <c r="C148" s="263" t="s">
        <v>302</v>
      </c>
      <c r="D148" s="220" t="s">
        <v>197</v>
      </c>
      <c r="E148" s="227">
        <v>1</v>
      </c>
      <c r="F148" s="230">
        <f>H148+J148</f>
        <v>0</v>
      </c>
      <c r="G148" s="231">
        <f>ROUND(E148*F148,2)</f>
        <v>0</v>
      </c>
      <c r="H148" s="231"/>
      <c r="I148" s="231">
        <f>ROUND(E148*H148,2)</f>
        <v>0</v>
      </c>
      <c r="J148" s="231"/>
      <c r="K148" s="231">
        <f>ROUND(E148*J148,2)</f>
        <v>0</v>
      </c>
      <c r="L148" s="231">
        <v>0</v>
      </c>
      <c r="M148" s="231">
        <f>G148*(1+L148/100)</f>
        <v>0</v>
      </c>
      <c r="N148" s="221">
        <v>2.5000000000000001E-2</v>
      </c>
      <c r="O148" s="221">
        <f>ROUND(E148*N148,5)</f>
        <v>2.5000000000000001E-2</v>
      </c>
      <c r="P148" s="221">
        <v>0</v>
      </c>
      <c r="Q148" s="221">
        <f>ROUND(E148*P148,5)</f>
        <v>0</v>
      </c>
      <c r="R148" s="221"/>
      <c r="S148" s="221"/>
      <c r="T148" s="222">
        <v>0</v>
      </c>
      <c r="U148" s="221">
        <f>ROUND(E148*T148,2)</f>
        <v>0</v>
      </c>
      <c r="V148" s="211"/>
      <c r="W148" s="211"/>
      <c r="X148" s="211"/>
      <c r="Y148" s="211"/>
      <c r="Z148" s="211"/>
      <c r="AA148" s="211"/>
      <c r="AB148" s="211"/>
      <c r="AC148" s="211"/>
      <c r="AD148" s="211"/>
      <c r="AE148" s="211" t="s">
        <v>284</v>
      </c>
      <c r="AF148" s="211"/>
      <c r="AG148" s="211"/>
      <c r="AH148" s="211"/>
      <c r="AI148" s="211"/>
      <c r="AJ148" s="211"/>
      <c r="AK148" s="211"/>
      <c r="AL148" s="211"/>
      <c r="AM148" s="21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11"/>
      <c r="BH148" s="211"/>
    </row>
    <row r="149" spans="1:60" outlineLevel="1" x14ac:dyDescent="0.25">
      <c r="A149" s="212"/>
      <c r="B149" s="218"/>
      <c r="C149" s="264" t="s">
        <v>301</v>
      </c>
      <c r="D149" s="223"/>
      <c r="E149" s="228">
        <v>1</v>
      </c>
      <c r="F149" s="231"/>
      <c r="G149" s="231"/>
      <c r="H149" s="231"/>
      <c r="I149" s="231"/>
      <c r="J149" s="231"/>
      <c r="K149" s="231"/>
      <c r="L149" s="231"/>
      <c r="M149" s="231"/>
      <c r="N149" s="221"/>
      <c r="O149" s="221"/>
      <c r="P149" s="221"/>
      <c r="Q149" s="221"/>
      <c r="R149" s="221"/>
      <c r="S149" s="221"/>
      <c r="T149" s="222"/>
      <c r="U149" s="221"/>
      <c r="V149" s="211"/>
      <c r="W149" s="211"/>
      <c r="X149" s="211"/>
      <c r="Y149" s="211"/>
      <c r="Z149" s="211"/>
      <c r="AA149" s="211"/>
      <c r="AB149" s="211"/>
      <c r="AC149" s="211"/>
      <c r="AD149" s="211"/>
      <c r="AE149" s="211" t="s">
        <v>131</v>
      </c>
      <c r="AF149" s="211">
        <v>0</v>
      </c>
      <c r="AG149" s="211"/>
      <c r="AH149" s="211"/>
      <c r="AI149" s="211"/>
      <c r="AJ149" s="211"/>
      <c r="AK149" s="211"/>
      <c r="AL149" s="211"/>
      <c r="AM149" s="21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11"/>
      <c r="BH149" s="211"/>
    </row>
    <row r="150" spans="1:60" ht="20.399999999999999" outlineLevel="1" x14ac:dyDescent="0.25">
      <c r="A150" s="212">
        <v>63</v>
      </c>
      <c r="B150" s="218" t="s">
        <v>282</v>
      </c>
      <c r="C150" s="263" t="s">
        <v>303</v>
      </c>
      <c r="D150" s="220" t="s">
        <v>197</v>
      </c>
      <c r="E150" s="227">
        <v>1</v>
      </c>
      <c r="F150" s="230">
        <f>H150+J150</f>
        <v>0</v>
      </c>
      <c r="G150" s="231">
        <f>ROUND(E150*F150,2)</f>
        <v>0</v>
      </c>
      <c r="H150" s="231"/>
      <c r="I150" s="231">
        <f>ROUND(E150*H150,2)</f>
        <v>0</v>
      </c>
      <c r="J150" s="231"/>
      <c r="K150" s="231">
        <f>ROUND(E150*J150,2)</f>
        <v>0</v>
      </c>
      <c r="L150" s="231">
        <v>0</v>
      </c>
      <c r="M150" s="231">
        <f>G150*(1+L150/100)</f>
        <v>0</v>
      </c>
      <c r="N150" s="221">
        <v>1.4999999999999999E-2</v>
      </c>
      <c r="O150" s="221">
        <f>ROUND(E150*N150,5)</f>
        <v>1.4999999999999999E-2</v>
      </c>
      <c r="P150" s="221">
        <v>0</v>
      </c>
      <c r="Q150" s="221">
        <f>ROUND(E150*P150,5)</f>
        <v>0</v>
      </c>
      <c r="R150" s="221"/>
      <c r="S150" s="221"/>
      <c r="T150" s="222">
        <v>0</v>
      </c>
      <c r="U150" s="221">
        <f>ROUND(E150*T150,2)</f>
        <v>0</v>
      </c>
      <c r="V150" s="211"/>
      <c r="W150" s="211"/>
      <c r="X150" s="211"/>
      <c r="Y150" s="211"/>
      <c r="Z150" s="211"/>
      <c r="AA150" s="211"/>
      <c r="AB150" s="211"/>
      <c r="AC150" s="211"/>
      <c r="AD150" s="211"/>
      <c r="AE150" s="211" t="s">
        <v>284</v>
      </c>
      <c r="AF150" s="211"/>
      <c r="AG150" s="211"/>
      <c r="AH150" s="211"/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11"/>
      <c r="BH150" s="211"/>
    </row>
    <row r="151" spans="1:60" outlineLevel="1" x14ac:dyDescent="0.25">
      <c r="A151" s="212"/>
      <c r="B151" s="218"/>
      <c r="C151" s="264" t="s">
        <v>304</v>
      </c>
      <c r="D151" s="223"/>
      <c r="E151" s="228">
        <v>1</v>
      </c>
      <c r="F151" s="231"/>
      <c r="G151" s="231"/>
      <c r="H151" s="231"/>
      <c r="I151" s="231"/>
      <c r="J151" s="231"/>
      <c r="K151" s="231"/>
      <c r="L151" s="231"/>
      <c r="M151" s="231"/>
      <c r="N151" s="221"/>
      <c r="O151" s="221"/>
      <c r="P151" s="221"/>
      <c r="Q151" s="221"/>
      <c r="R151" s="221"/>
      <c r="S151" s="221"/>
      <c r="T151" s="222"/>
      <c r="U151" s="221"/>
      <c r="V151" s="211"/>
      <c r="W151" s="211"/>
      <c r="X151" s="211"/>
      <c r="Y151" s="211"/>
      <c r="Z151" s="211"/>
      <c r="AA151" s="211"/>
      <c r="AB151" s="211"/>
      <c r="AC151" s="211"/>
      <c r="AD151" s="211"/>
      <c r="AE151" s="211" t="s">
        <v>131</v>
      </c>
      <c r="AF151" s="211">
        <v>0</v>
      </c>
      <c r="AG151" s="211"/>
      <c r="AH151" s="211"/>
      <c r="AI151" s="211"/>
      <c r="AJ151" s="211"/>
      <c r="AK151" s="211"/>
      <c r="AL151" s="211"/>
      <c r="AM151" s="21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1"/>
      <c r="BH151" s="211"/>
    </row>
    <row r="152" spans="1:60" ht="20.399999999999999" outlineLevel="1" x14ac:dyDescent="0.25">
      <c r="A152" s="212">
        <v>64</v>
      </c>
      <c r="B152" s="218" t="s">
        <v>291</v>
      </c>
      <c r="C152" s="263" t="s">
        <v>305</v>
      </c>
      <c r="D152" s="220" t="s">
        <v>197</v>
      </c>
      <c r="E152" s="227">
        <v>1</v>
      </c>
      <c r="F152" s="230">
        <f>H152+J152</f>
        <v>0</v>
      </c>
      <c r="G152" s="231">
        <f>ROUND(E152*F152,2)</f>
        <v>0</v>
      </c>
      <c r="H152" s="231"/>
      <c r="I152" s="231">
        <f>ROUND(E152*H152,2)</f>
        <v>0</v>
      </c>
      <c r="J152" s="231"/>
      <c r="K152" s="231">
        <f>ROUND(E152*J152,2)</f>
        <v>0</v>
      </c>
      <c r="L152" s="231">
        <v>0</v>
      </c>
      <c r="M152" s="231">
        <f>G152*(1+L152/100)</f>
        <v>0</v>
      </c>
      <c r="N152" s="221">
        <v>2.5000000000000001E-2</v>
      </c>
      <c r="O152" s="221">
        <f>ROUND(E152*N152,5)</f>
        <v>2.5000000000000001E-2</v>
      </c>
      <c r="P152" s="221">
        <v>0</v>
      </c>
      <c r="Q152" s="221">
        <f>ROUND(E152*P152,5)</f>
        <v>0</v>
      </c>
      <c r="R152" s="221"/>
      <c r="S152" s="221"/>
      <c r="T152" s="222">
        <v>0</v>
      </c>
      <c r="U152" s="221">
        <f>ROUND(E152*T152,2)</f>
        <v>0</v>
      </c>
      <c r="V152" s="211"/>
      <c r="W152" s="211"/>
      <c r="X152" s="211"/>
      <c r="Y152" s="211"/>
      <c r="Z152" s="211"/>
      <c r="AA152" s="211"/>
      <c r="AB152" s="211"/>
      <c r="AC152" s="211"/>
      <c r="AD152" s="211"/>
      <c r="AE152" s="211" t="s">
        <v>284</v>
      </c>
      <c r="AF152" s="211"/>
      <c r="AG152" s="211"/>
      <c r="AH152" s="211"/>
      <c r="AI152" s="211"/>
      <c r="AJ152" s="211"/>
      <c r="AK152" s="211"/>
      <c r="AL152" s="211"/>
      <c r="AM152" s="211"/>
      <c r="AN152" s="211"/>
      <c r="AO152" s="211"/>
      <c r="AP152" s="211"/>
      <c r="AQ152" s="211"/>
      <c r="AR152" s="211"/>
      <c r="AS152" s="211"/>
      <c r="AT152" s="211"/>
      <c r="AU152" s="211"/>
      <c r="AV152" s="211"/>
      <c r="AW152" s="211"/>
      <c r="AX152" s="211"/>
      <c r="AY152" s="211"/>
      <c r="AZ152" s="211"/>
      <c r="BA152" s="211"/>
      <c r="BB152" s="211"/>
      <c r="BC152" s="211"/>
      <c r="BD152" s="211"/>
      <c r="BE152" s="211"/>
      <c r="BF152" s="211"/>
      <c r="BG152" s="211"/>
      <c r="BH152" s="211"/>
    </row>
    <row r="153" spans="1:60" outlineLevel="1" x14ac:dyDescent="0.25">
      <c r="A153" s="212"/>
      <c r="B153" s="218"/>
      <c r="C153" s="264" t="s">
        <v>304</v>
      </c>
      <c r="D153" s="223"/>
      <c r="E153" s="228">
        <v>1</v>
      </c>
      <c r="F153" s="231"/>
      <c r="G153" s="231"/>
      <c r="H153" s="231"/>
      <c r="I153" s="231"/>
      <c r="J153" s="231"/>
      <c r="K153" s="231"/>
      <c r="L153" s="231"/>
      <c r="M153" s="231"/>
      <c r="N153" s="221"/>
      <c r="O153" s="221"/>
      <c r="P153" s="221"/>
      <c r="Q153" s="221"/>
      <c r="R153" s="221"/>
      <c r="S153" s="221"/>
      <c r="T153" s="222"/>
      <c r="U153" s="221"/>
      <c r="V153" s="211"/>
      <c r="W153" s="211"/>
      <c r="X153" s="211"/>
      <c r="Y153" s="211"/>
      <c r="Z153" s="211"/>
      <c r="AA153" s="211"/>
      <c r="AB153" s="211"/>
      <c r="AC153" s="211"/>
      <c r="AD153" s="211"/>
      <c r="AE153" s="211" t="s">
        <v>131</v>
      </c>
      <c r="AF153" s="211">
        <v>0</v>
      </c>
      <c r="AG153" s="211"/>
      <c r="AH153" s="211"/>
      <c r="AI153" s="211"/>
      <c r="AJ153" s="211"/>
      <c r="AK153" s="211"/>
      <c r="AL153" s="211"/>
      <c r="AM153" s="211"/>
      <c r="AN153" s="211"/>
      <c r="AO153" s="211"/>
      <c r="AP153" s="211"/>
      <c r="AQ153" s="211"/>
      <c r="AR153" s="211"/>
      <c r="AS153" s="211"/>
      <c r="AT153" s="211"/>
      <c r="AU153" s="211"/>
      <c r="AV153" s="211"/>
      <c r="AW153" s="211"/>
      <c r="AX153" s="211"/>
      <c r="AY153" s="211"/>
      <c r="AZ153" s="211"/>
      <c r="BA153" s="211"/>
      <c r="BB153" s="211"/>
      <c r="BC153" s="211"/>
      <c r="BD153" s="211"/>
      <c r="BE153" s="211"/>
      <c r="BF153" s="211"/>
      <c r="BG153" s="211"/>
      <c r="BH153" s="211"/>
    </row>
    <row r="154" spans="1:60" ht="20.399999999999999" outlineLevel="1" x14ac:dyDescent="0.25">
      <c r="A154" s="212">
        <v>65</v>
      </c>
      <c r="B154" s="218" t="s">
        <v>282</v>
      </c>
      <c r="C154" s="263" t="s">
        <v>298</v>
      </c>
      <c r="D154" s="220" t="s">
        <v>197</v>
      </c>
      <c r="E154" s="227">
        <v>1</v>
      </c>
      <c r="F154" s="230">
        <f>H154+J154</f>
        <v>0</v>
      </c>
      <c r="G154" s="231">
        <f>ROUND(E154*F154,2)</f>
        <v>0</v>
      </c>
      <c r="H154" s="231"/>
      <c r="I154" s="231">
        <f>ROUND(E154*H154,2)</f>
        <v>0</v>
      </c>
      <c r="J154" s="231"/>
      <c r="K154" s="231">
        <f>ROUND(E154*J154,2)</f>
        <v>0</v>
      </c>
      <c r="L154" s="231">
        <v>0</v>
      </c>
      <c r="M154" s="231">
        <f>G154*(1+L154/100)</f>
        <v>0</v>
      </c>
      <c r="N154" s="221">
        <v>1.4999999999999999E-2</v>
      </c>
      <c r="O154" s="221">
        <f>ROUND(E154*N154,5)</f>
        <v>1.4999999999999999E-2</v>
      </c>
      <c r="P154" s="221">
        <v>0</v>
      </c>
      <c r="Q154" s="221">
        <f>ROUND(E154*P154,5)</f>
        <v>0</v>
      </c>
      <c r="R154" s="221"/>
      <c r="S154" s="221"/>
      <c r="T154" s="222">
        <v>0</v>
      </c>
      <c r="U154" s="221">
        <f>ROUND(E154*T154,2)</f>
        <v>0</v>
      </c>
      <c r="V154" s="211"/>
      <c r="W154" s="211"/>
      <c r="X154" s="211"/>
      <c r="Y154" s="211"/>
      <c r="Z154" s="211"/>
      <c r="AA154" s="211"/>
      <c r="AB154" s="211"/>
      <c r="AC154" s="211"/>
      <c r="AD154" s="211"/>
      <c r="AE154" s="211" t="s">
        <v>284</v>
      </c>
      <c r="AF154" s="211"/>
      <c r="AG154" s="211"/>
      <c r="AH154" s="211"/>
      <c r="AI154" s="211"/>
      <c r="AJ154" s="211"/>
      <c r="AK154" s="211"/>
      <c r="AL154" s="211"/>
      <c r="AM154" s="211"/>
      <c r="AN154" s="211"/>
      <c r="AO154" s="211"/>
      <c r="AP154" s="211"/>
      <c r="AQ154" s="211"/>
      <c r="AR154" s="211"/>
      <c r="AS154" s="211"/>
      <c r="AT154" s="211"/>
      <c r="AU154" s="211"/>
      <c r="AV154" s="211"/>
      <c r="AW154" s="211"/>
      <c r="AX154" s="211"/>
      <c r="AY154" s="211"/>
      <c r="AZ154" s="211"/>
      <c r="BA154" s="211"/>
      <c r="BB154" s="211"/>
      <c r="BC154" s="211"/>
      <c r="BD154" s="211"/>
      <c r="BE154" s="211"/>
      <c r="BF154" s="211"/>
      <c r="BG154" s="211"/>
      <c r="BH154" s="211"/>
    </row>
    <row r="155" spans="1:60" outlineLevel="1" x14ac:dyDescent="0.25">
      <c r="A155" s="212"/>
      <c r="B155" s="218"/>
      <c r="C155" s="264" t="s">
        <v>306</v>
      </c>
      <c r="D155" s="223"/>
      <c r="E155" s="228">
        <v>1</v>
      </c>
      <c r="F155" s="231"/>
      <c r="G155" s="231"/>
      <c r="H155" s="231"/>
      <c r="I155" s="231"/>
      <c r="J155" s="231"/>
      <c r="K155" s="231"/>
      <c r="L155" s="231"/>
      <c r="M155" s="231"/>
      <c r="N155" s="221"/>
      <c r="O155" s="221"/>
      <c r="P155" s="221"/>
      <c r="Q155" s="221"/>
      <c r="R155" s="221"/>
      <c r="S155" s="221"/>
      <c r="T155" s="222"/>
      <c r="U155" s="221"/>
      <c r="V155" s="211"/>
      <c r="W155" s="211"/>
      <c r="X155" s="211"/>
      <c r="Y155" s="211"/>
      <c r="Z155" s="211"/>
      <c r="AA155" s="211"/>
      <c r="AB155" s="211"/>
      <c r="AC155" s="211"/>
      <c r="AD155" s="211"/>
      <c r="AE155" s="211" t="s">
        <v>131</v>
      </c>
      <c r="AF155" s="211">
        <v>0</v>
      </c>
      <c r="AG155" s="211"/>
      <c r="AH155" s="211"/>
      <c r="AI155" s="211"/>
      <c r="AJ155" s="211"/>
      <c r="AK155" s="211"/>
      <c r="AL155" s="211"/>
      <c r="AM155" s="211"/>
      <c r="AN155" s="211"/>
      <c r="AO155" s="211"/>
      <c r="AP155" s="211"/>
      <c r="AQ155" s="211"/>
      <c r="AR155" s="211"/>
      <c r="AS155" s="211"/>
      <c r="AT155" s="211"/>
      <c r="AU155" s="211"/>
      <c r="AV155" s="211"/>
      <c r="AW155" s="211"/>
      <c r="AX155" s="211"/>
      <c r="AY155" s="211"/>
      <c r="AZ155" s="211"/>
      <c r="BA155" s="211"/>
      <c r="BB155" s="211"/>
      <c r="BC155" s="211"/>
      <c r="BD155" s="211"/>
      <c r="BE155" s="211"/>
      <c r="BF155" s="211"/>
      <c r="BG155" s="211"/>
      <c r="BH155" s="211"/>
    </row>
    <row r="156" spans="1:60" ht="20.399999999999999" outlineLevel="1" x14ac:dyDescent="0.25">
      <c r="A156" s="212">
        <v>66</v>
      </c>
      <c r="B156" s="218" t="s">
        <v>291</v>
      </c>
      <c r="C156" s="263" t="s">
        <v>300</v>
      </c>
      <c r="D156" s="220" t="s">
        <v>197</v>
      </c>
      <c r="E156" s="227">
        <v>1</v>
      </c>
      <c r="F156" s="230">
        <f>H156+J156</f>
        <v>0</v>
      </c>
      <c r="G156" s="231">
        <f>ROUND(E156*F156,2)</f>
        <v>0</v>
      </c>
      <c r="H156" s="231"/>
      <c r="I156" s="231">
        <f>ROUND(E156*H156,2)</f>
        <v>0</v>
      </c>
      <c r="J156" s="231"/>
      <c r="K156" s="231">
        <f>ROUND(E156*J156,2)</f>
        <v>0</v>
      </c>
      <c r="L156" s="231">
        <v>0</v>
      </c>
      <c r="M156" s="231">
        <f>G156*(1+L156/100)</f>
        <v>0</v>
      </c>
      <c r="N156" s="221">
        <v>2.5000000000000001E-2</v>
      </c>
      <c r="O156" s="221">
        <f>ROUND(E156*N156,5)</f>
        <v>2.5000000000000001E-2</v>
      </c>
      <c r="P156" s="221">
        <v>0</v>
      </c>
      <c r="Q156" s="221">
        <f>ROUND(E156*P156,5)</f>
        <v>0</v>
      </c>
      <c r="R156" s="221"/>
      <c r="S156" s="221"/>
      <c r="T156" s="222">
        <v>0</v>
      </c>
      <c r="U156" s="221">
        <f>ROUND(E156*T156,2)</f>
        <v>0</v>
      </c>
      <c r="V156" s="211"/>
      <c r="W156" s="211"/>
      <c r="X156" s="211"/>
      <c r="Y156" s="211"/>
      <c r="Z156" s="211"/>
      <c r="AA156" s="211"/>
      <c r="AB156" s="211"/>
      <c r="AC156" s="211"/>
      <c r="AD156" s="211"/>
      <c r="AE156" s="211" t="s">
        <v>284</v>
      </c>
      <c r="AF156" s="211"/>
      <c r="AG156" s="211"/>
      <c r="AH156" s="211"/>
      <c r="AI156" s="211"/>
      <c r="AJ156" s="211"/>
      <c r="AK156" s="211"/>
      <c r="AL156" s="211"/>
      <c r="AM156" s="211"/>
      <c r="AN156" s="211"/>
      <c r="AO156" s="211"/>
      <c r="AP156" s="211"/>
      <c r="AQ156" s="211"/>
      <c r="AR156" s="211"/>
      <c r="AS156" s="211"/>
      <c r="AT156" s="211"/>
      <c r="AU156" s="211"/>
      <c r="AV156" s="211"/>
      <c r="AW156" s="211"/>
      <c r="AX156" s="211"/>
      <c r="AY156" s="211"/>
      <c r="AZ156" s="211"/>
      <c r="BA156" s="211"/>
      <c r="BB156" s="211"/>
      <c r="BC156" s="211"/>
      <c r="BD156" s="211"/>
      <c r="BE156" s="211"/>
      <c r="BF156" s="211"/>
      <c r="BG156" s="211"/>
      <c r="BH156" s="211"/>
    </row>
    <row r="157" spans="1:60" outlineLevel="1" x14ac:dyDescent="0.25">
      <c r="A157" s="212"/>
      <c r="B157" s="218"/>
      <c r="C157" s="264" t="s">
        <v>306</v>
      </c>
      <c r="D157" s="223"/>
      <c r="E157" s="228">
        <v>1</v>
      </c>
      <c r="F157" s="231"/>
      <c r="G157" s="231"/>
      <c r="H157" s="231"/>
      <c r="I157" s="231"/>
      <c r="J157" s="231"/>
      <c r="K157" s="231"/>
      <c r="L157" s="231"/>
      <c r="M157" s="231"/>
      <c r="N157" s="221"/>
      <c r="O157" s="221"/>
      <c r="P157" s="221"/>
      <c r="Q157" s="221"/>
      <c r="R157" s="221"/>
      <c r="S157" s="221"/>
      <c r="T157" s="222"/>
      <c r="U157" s="221"/>
      <c r="V157" s="211"/>
      <c r="W157" s="211"/>
      <c r="X157" s="211"/>
      <c r="Y157" s="211"/>
      <c r="Z157" s="211"/>
      <c r="AA157" s="211"/>
      <c r="AB157" s="211"/>
      <c r="AC157" s="211"/>
      <c r="AD157" s="211"/>
      <c r="AE157" s="211" t="s">
        <v>131</v>
      </c>
      <c r="AF157" s="211">
        <v>0</v>
      </c>
      <c r="AG157" s="211"/>
      <c r="AH157" s="211"/>
      <c r="AI157" s="211"/>
      <c r="AJ157" s="211"/>
      <c r="AK157" s="211"/>
      <c r="AL157" s="211"/>
      <c r="AM157" s="211"/>
      <c r="AN157" s="211"/>
      <c r="AO157" s="211"/>
      <c r="AP157" s="211"/>
      <c r="AQ157" s="211"/>
      <c r="AR157" s="211"/>
      <c r="AS157" s="211"/>
      <c r="AT157" s="211"/>
      <c r="AU157" s="211"/>
      <c r="AV157" s="211"/>
      <c r="AW157" s="211"/>
      <c r="AX157" s="211"/>
      <c r="AY157" s="211"/>
      <c r="AZ157" s="211"/>
      <c r="BA157" s="211"/>
      <c r="BB157" s="211"/>
      <c r="BC157" s="211"/>
      <c r="BD157" s="211"/>
      <c r="BE157" s="211"/>
      <c r="BF157" s="211"/>
      <c r="BG157" s="211"/>
      <c r="BH157" s="211"/>
    </row>
    <row r="158" spans="1:60" outlineLevel="1" x14ac:dyDescent="0.25">
      <c r="A158" s="212">
        <v>67</v>
      </c>
      <c r="B158" s="218" t="s">
        <v>307</v>
      </c>
      <c r="C158" s="263" t="s">
        <v>308</v>
      </c>
      <c r="D158" s="220" t="s">
        <v>217</v>
      </c>
      <c r="E158" s="227">
        <v>3</v>
      </c>
      <c r="F158" s="230">
        <f>H158+J158</f>
        <v>0</v>
      </c>
      <c r="G158" s="231">
        <f>ROUND(E158*F158,2)</f>
        <v>0</v>
      </c>
      <c r="H158" s="231"/>
      <c r="I158" s="231">
        <f>ROUND(E158*H158,2)</f>
        <v>0</v>
      </c>
      <c r="J158" s="231"/>
      <c r="K158" s="231">
        <f>ROUND(E158*J158,2)</f>
        <v>0</v>
      </c>
      <c r="L158" s="231">
        <v>0</v>
      </c>
      <c r="M158" s="231">
        <f>G158*(1+L158/100)</f>
        <v>0</v>
      </c>
      <c r="N158" s="221">
        <v>0</v>
      </c>
      <c r="O158" s="221">
        <f>ROUND(E158*N158,5)</f>
        <v>0</v>
      </c>
      <c r="P158" s="221">
        <v>0</v>
      </c>
      <c r="Q158" s="221">
        <f>ROUND(E158*P158,5)</f>
        <v>0</v>
      </c>
      <c r="R158" s="221"/>
      <c r="S158" s="221"/>
      <c r="T158" s="222">
        <v>0</v>
      </c>
      <c r="U158" s="221">
        <f>ROUND(E158*T158,2)</f>
        <v>0</v>
      </c>
      <c r="V158" s="211"/>
      <c r="W158" s="211"/>
      <c r="X158" s="211"/>
      <c r="Y158" s="211"/>
      <c r="Z158" s="211"/>
      <c r="AA158" s="211"/>
      <c r="AB158" s="211"/>
      <c r="AC158" s="211"/>
      <c r="AD158" s="211"/>
      <c r="AE158" s="211" t="s">
        <v>129</v>
      </c>
      <c r="AF158" s="211"/>
      <c r="AG158" s="211"/>
      <c r="AH158" s="211"/>
      <c r="AI158" s="211"/>
      <c r="AJ158" s="211"/>
      <c r="AK158" s="211"/>
      <c r="AL158" s="211"/>
      <c r="AM158" s="211"/>
      <c r="AN158" s="211"/>
      <c r="AO158" s="211"/>
      <c r="AP158" s="211"/>
      <c r="AQ158" s="211"/>
      <c r="AR158" s="211"/>
      <c r="AS158" s="211"/>
      <c r="AT158" s="211"/>
      <c r="AU158" s="211"/>
      <c r="AV158" s="211"/>
      <c r="AW158" s="211"/>
      <c r="AX158" s="211"/>
      <c r="AY158" s="211"/>
      <c r="AZ158" s="211"/>
      <c r="BA158" s="211"/>
      <c r="BB158" s="211"/>
      <c r="BC158" s="211"/>
      <c r="BD158" s="211"/>
      <c r="BE158" s="211"/>
      <c r="BF158" s="211"/>
      <c r="BG158" s="211"/>
      <c r="BH158" s="211"/>
    </row>
    <row r="159" spans="1:60" outlineLevel="1" x14ac:dyDescent="0.25">
      <c r="A159" s="212">
        <v>68</v>
      </c>
      <c r="B159" s="218" t="s">
        <v>307</v>
      </c>
      <c r="C159" s="263" t="s">
        <v>309</v>
      </c>
      <c r="D159" s="220" t="s">
        <v>217</v>
      </c>
      <c r="E159" s="227">
        <v>2</v>
      </c>
      <c r="F159" s="230">
        <f>H159+J159</f>
        <v>0</v>
      </c>
      <c r="G159" s="231">
        <f>ROUND(E159*F159,2)</f>
        <v>0</v>
      </c>
      <c r="H159" s="231"/>
      <c r="I159" s="231">
        <f>ROUND(E159*H159,2)</f>
        <v>0</v>
      </c>
      <c r="J159" s="231"/>
      <c r="K159" s="231">
        <f>ROUND(E159*J159,2)</f>
        <v>0</v>
      </c>
      <c r="L159" s="231">
        <v>0</v>
      </c>
      <c r="M159" s="231">
        <f>G159*(1+L159/100)</f>
        <v>0</v>
      </c>
      <c r="N159" s="221">
        <v>0</v>
      </c>
      <c r="O159" s="221">
        <f>ROUND(E159*N159,5)</f>
        <v>0</v>
      </c>
      <c r="P159" s="221">
        <v>0</v>
      </c>
      <c r="Q159" s="221">
        <f>ROUND(E159*P159,5)</f>
        <v>0</v>
      </c>
      <c r="R159" s="221"/>
      <c r="S159" s="221"/>
      <c r="T159" s="222">
        <v>0</v>
      </c>
      <c r="U159" s="221">
        <f>ROUND(E159*T159,2)</f>
        <v>0</v>
      </c>
      <c r="V159" s="211"/>
      <c r="W159" s="211"/>
      <c r="X159" s="211"/>
      <c r="Y159" s="211"/>
      <c r="Z159" s="211"/>
      <c r="AA159" s="211"/>
      <c r="AB159" s="211"/>
      <c r="AC159" s="211"/>
      <c r="AD159" s="211"/>
      <c r="AE159" s="211" t="s">
        <v>129</v>
      </c>
      <c r="AF159" s="211"/>
      <c r="AG159" s="211"/>
      <c r="AH159" s="211"/>
      <c r="AI159" s="211"/>
      <c r="AJ159" s="211"/>
      <c r="AK159" s="211"/>
      <c r="AL159" s="211"/>
      <c r="AM159" s="211"/>
      <c r="AN159" s="211"/>
      <c r="AO159" s="211"/>
      <c r="AP159" s="211"/>
      <c r="AQ159" s="211"/>
      <c r="AR159" s="211"/>
      <c r="AS159" s="211"/>
      <c r="AT159" s="211"/>
      <c r="AU159" s="211"/>
      <c r="AV159" s="211"/>
      <c r="AW159" s="211"/>
      <c r="AX159" s="211"/>
      <c r="AY159" s="211"/>
      <c r="AZ159" s="211"/>
      <c r="BA159" s="211"/>
      <c r="BB159" s="211"/>
      <c r="BC159" s="211"/>
      <c r="BD159" s="211"/>
      <c r="BE159" s="211"/>
      <c r="BF159" s="211"/>
      <c r="BG159" s="211"/>
      <c r="BH159" s="211"/>
    </row>
    <row r="160" spans="1:60" outlineLevel="1" x14ac:dyDescent="0.25">
      <c r="A160" s="212">
        <v>69</v>
      </c>
      <c r="B160" s="218" t="s">
        <v>307</v>
      </c>
      <c r="C160" s="263" t="s">
        <v>310</v>
      </c>
      <c r="D160" s="220" t="s">
        <v>217</v>
      </c>
      <c r="E160" s="227">
        <v>1</v>
      </c>
      <c r="F160" s="230">
        <f>H160+J160</f>
        <v>0</v>
      </c>
      <c r="G160" s="231">
        <f>ROUND(E160*F160,2)</f>
        <v>0</v>
      </c>
      <c r="H160" s="231"/>
      <c r="I160" s="231">
        <f>ROUND(E160*H160,2)</f>
        <v>0</v>
      </c>
      <c r="J160" s="231"/>
      <c r="K160" s="231">
        <f>ROUND(E160*J160,2)</f>
        <v>0</v>
      </c>
      <c r="L160" s="231">
        <v>0</v>
      </c>
      <c r="M160" s="231">
        <f>G160*(1+L160/100)</f>
        <v>0</v>
      </c>
      <c r="N160" s="221">
        <v>0</v>
      </c>
      <c r="O160" s="221">
        <f>ROUND(E160*N160,5)</f>
        <v>0</v>
      </c>
      <c r="P160" s="221">
        <v>0</v>
      </c>
      <c r="Q160" s="221">
        <f>ROUND(E160*P160,5)</f>
        <v>0</v>
      </c>
      <c r="R160" s="221"/>
      <c r="S160" s="221"/>
      <c r="T160" s="222">
        <v>0</v>
      </c>
      <c r="U160" s="221">
        <f>ROUND(E160*T160,2)</f>
        <v>0</v>
      </c>
      <c r="V160" s="211"/>
      <c r="W160" s="211"/>
      <c r="X160" s="211"/>
      <c r="Y160" s="211"/>
      <c r="Z160" s="211"/>
      <c r="AA160" s="211"/>
      <c r="AB160" s="211"/>
      <c r="AC160" s="211"/>
      <c r="AD160" s="211"/>
      <c r="AE160" s="211" t="s">
        <v>129</v>
      </c>
      <c r="AF160" s="211"/>
      <c r="AG160" s="211"/>
      <c r="AH160" s="211"/>
      <c r="AI160" s="211"/>
      <c r="AJ160" s="211"/>
      <c r="AK160" s="211"/>
      <c r="AL160" s="211"/>
      <c r="AM160" s="211"/>
      <c r="AN160" s="211"/>
      <c r="AO160" s="211"/>
      <c r="AP160" s="211"/>
      <c r="AQ160" s="211"/>
      <c r="AR160" s="211"/>
      <c r="AS160" s="211"/>
      <c r="AT160" s="211"/>
      <c r="AU160" s="211"/>
      <c r="AV160" s="211"/>
      <c r="AW160" s="211"/>
      <c r="AX160" s="211"/>
      <c r="AY160" s="211"/>
      <c r="AZ160" s="211"/>
      <c r="BA160" s="211"/>
      <c r="BB160" s="211"/>
      <c r="BC160" s="211"/>
      <c r="BD160" s="211"/>
      <c r="BE160" s="211"/>
      <c r="BF160" s="211"/>
      <c r="BG160" s="211"/>
      <c r="BH160" s="211"/>
    </row>
    <row r="161" spans="1:60" outlineLevel="1" x14ac:dyDescent="0.25">
      <c r="A161" s="212">
        <v>70</v>
      </c>
      <c r="B161" s="218" t="s">
        <v>307</v>
      </c>
      <c r="C161" s="263" t="s">
        <v>311</v>
      </c>
      <c r="D161" s="220" t="s">
        <v>217</v>
      </c>
      <c r="E161" s="227">
        <v>3</v>
      </c>
      <c r="F161" s="230">
        <f>H161+J161</f>
        <v>0</v>
      </c>
      <c r="G161" s="231">
        <f>ROUND(E161*F161,2)</f>
        <v>0</v>
      </c>
      <c r="H161" s="231"/>
      <c r="I161" s="231">
        <f>ROUND(E161*H161,2)</f>
        <v>0</v>
      </c>
      <c r="J161" s="231"/>
      <c r="K161" s="231">
        <f>ROUND(E161*J161,2)</f>
        <v>0</v>
      </c>
      <c r="L161" s="231">
        <v>0</v>
      </c>
      <c r="M161" s="231">
        <f>G161*(1+L161/100)</f>
        <v>0</v>
      </c>
      <c r="N161" s="221">
        <v>0</v>
      </c>
      <c r="O161" s="221">
        <f>ROUND(E161*N161,5)</f>
        <v>0</v>
      </c>
      <c r="P161" s="221">
        <v>0</v>
      </c>
      <c r="Q161" s="221">
        <f>ROUND(E161*P161,5)</f>
        <v>0</v>
      </c>
      <c r="R161" s="221"/>
      <c r="S161" s="221"/>
      <c r="T161" s="222">
        <v>0</v>
      </c>
      <c r="U161" s="221">
        <f>ROUND(E161*T161,2)</f>
        <v>0</v>
      </c>
      <c r="V161" s="211"/>
      <c r="W161" s="211"/>
      <c r="X161" s="211"/>
      <c r="Y161" s="211"/>
      <c r="Z161" s="211"/>
      <c r="AA161" s="211"/>
      <c r="AB161" s="211"/>
      <c r="AC161" s="211"/>
      <c r="AD161" s="211"/>
      <c r="AE161" s="211" t="s">
        <v>129</v>
      </c>
      <c r="AF161" s="211"/>
      <c r="AG161" s="211"/>
      <c r="AH161" s="211"/>
      <c r="AI161" s="211"/>
      <c r="AJ161" s="211"/>
      <c r="AK161" s="211"/>
      <c r="AL161" s="211"/>
      <c r="AM161" s="211"/>
      <c r="AN161" s="211"/>
      <c r="AO161" s="211"/>
      <c r="AP161" s="211"/>
      <c r="AQ161" s="211"/>
      <c r="AR161" s="211"/>
      <c r="AS161" s="211"/>
      <c r="AT161" s="211"/>
      <c r="AU161" s="211"/>
      <c r="AV161" s="211"/>
      <c r="AW161" s="211"/>
      <c r="AX161" s="211"/>
      <c r="AY161" s="211"/>
      <c r="AZ161" s="211"/>
      <c r="BA161" s="211"/>
      <c r="BB161" s="211"/>
      <c r="BC161" s="211"/>
      <c r="BD161" s="211"/>
      <c r="BE161" s="211"/>
      <c r="BF161" s="211"/>
      <c r="BG161" s="211"/>
      <c r="BH161" s="211"/>
    </row>
    <row r="162" spans="1:60" outlineLevel="1" x14ac:dyDescent="0.25">
      <c r="A162" s="212">
        <v>71</v>
      </c>
      <c r="B162" s="218" t="s">
        <v>312</v>
      </c>
      <c r="C162" s="263" t="s">
        <v>313</v>
      </c>
      <c r="D162" s="220" t="s">
        <v>217</v>
      </c>
      <c r="E162" s="227">
        <v>6</v>
      </c>
      <c r="F162" s="230">
        <f>H162+J162</f>
        <v>0</v>
      </c>
      <c r="G162" s="231">
        <f>ROUND(E162*F162,2)</f>
        <v>0</v>
      </c>
      <c r="H162" s="231"/>
      <c r="I162" s="231">
        <f>ROUND(E162*H162,2)</f>
        <v>0</v>
      </c>
      <c r="J162" s="231"/>
      <c r="K162" s="231">
        <f>ROUND(E162*J162,2)</f>
        <v>0</v>
      </c>
      <c r="L162" s="231">
        <v>0</v>
      </c>
      <c r="M162" s="231">
        <f>G162*(1+L162/100)</f>
        <v>0</v>
      </c>
      <c r="N162" s="221">
        <v>0</v>
      </c>
      <c r="O162" s="221">
        <f>ROUND(E162*N162,5)</f>
        <v>0</v>
      </c>
      <c r="P162" s="221">
        <v>0</v>
      </c>
      <c r="Q162" s="221">
        <f>ROUND(E162*P162,5)</f>
        <v>0</v>
      </c>
      <c r="R162" s="221"/>
      <c r="S162" s="221"/>
      <c r="T162" s="222">
        <v>0</v>
      </c>
      <c r="U162" s="221">
        <f>ROUND(E162*T162,2)</f>
        <v>0</v>
      </c>
      <c r="V162" s="211"/>
      <c r="W162" s="211"/>
      <c r="X162" s="211"/>
      <c r="Y162" s="211"/>
      <c r="Z162" s="211"/>
      <c r="AA162" s="211"/>
      <c r="AB162" s="211"/>
      <c r="AC162" s="211"/>
      <c r="AD162" s="211"/>
      <c r="AE162" s="211" t="s">
        <v>129</v>
      </c>
      <c r="AF162" s="211"/>
      <c r="AG162" s="211"/>
      <c r="AH162" s="211"/>
      <c r="AI162" s="211"/>
      <c r="AJ162" s="211"/>
      <c r="AK162" s="211"/>
      <c r="AL162" s="211"/>
      <c r="AM162" s="211"/>
      <c r="AN162" s="211"/>
      <c r="AO162" s="211"/>
      <c r="AP162" s="211"/>
      <c r="AQ162" s="211"/>
      <c r="AR162" s="211"/>
      <c r="AS162" s="211"/>
      <c r="AT162" s="211"/>
      <c r="AU162" s="211"/>
      <c r="AV162" s="211"/>
      <c r="AW162" s="211"/>
      <c r="AX162" s="211"/>
      <c r="AY162" s="211"/>
      <c r="AZ162" s="211"/>
      <c r="BA162" s="211"/>
      <c r="BB162" s="211"/>
      <c r="BC162" s="211"/>
      <c r="BD162" s="211"/>
      <c r="BE162" s="211"/>
      <c r="BF162" s="211"/>
      <c r="BG162" s="211"/>
      <c r="BH162" s="211"/>
    </row>
    <row r="163" spans="1:60" outlineLevel="1" x14ac:dyDescent="0.25">
      <c r="A163" s="212">
        <v>72</v>
      </c>
      <c r="B163" s="218" t="s">
        <v>314</v>
      </c>
      <c r="C163" s="263" t="s">
        <v>315</v>
      </c>
      <c r="D163" s="220" t="s">
        <v>217</v>
      </c>
      <c r="E163" s="227">
        <v>6</v>
      </c>
      <c r="F163" s="230">
        <f>H163+J163</f>
        <v>0</v>
      </c>
      <c r="G163" s="231">
        <f>ROUND(E163*F163,2)</f>
        <v>0</v>
      </c>
      <c r="H163" s="231"/>
      <c r="I163" s="231">
        <f>ROUND(E163*H163,2)</f>
        <v>0</v>
      </c>
      <c r="J163" s="231"/>
      <c r="K163" s="231">
        <f>ROUND(E163*J163,2)</f>
        <v>0</v>
      </c>
      <c r="L163" s="231">
        <v>0</v>
      </c>
      <c r="M163" s="231">
        <f>G163*(1+L163/100)</f>
        <v>0</v>
      </c>
      <c r="N163" s="221">
        <v>0</v>
      </c>
      <c r="O163" s="221">
        <f>ROUND(E163*N163,5)</f>
        <v>0</v>
      </c>
      <c r="P163" s="221">
        <v>0</v>
      </c>
      <c r="Q163" s="221">
        <f>ROUND(E163*P163,5)</f>
        <v>0</v>
      </c>
      <c r="R163" s="221"/>
      <c r="S163" s="221"/>
      <c r="T163" s="222">
        <v>0</v>
      </c>
      <c r="U163" s="221">
        <f>ROUND(E163*T163,2)</f>
        <v>0</v>
      </c>
      <c r="V163" s="211"/>
      <c r="W163" s="211"/>
      <c r="X163" s="211"/>
      <c r="Y163" s="211"/>
      <c r="Z163" s="211"/>
      <c r="AA163" s="211"/>
      <c r="AB163" s="211"/>
      <c r="AC163" s="211"/>
      <c r="AD163" s="211"/>
      <c r="AE163" s="211" t="s">
        <v>129</v>
      </c>
      <c r="AF163" s="211"/>
      <c r="AG163" s="211"/>
      <c r="AH163" s="211"/>
      <c r="AI163" s="211"/>
      <c r="AJ163" s="211"/>
      <c r="AK163" s="211"/>
      <c r="AL163" s="211"/>
      <c r="AM163" s="211"/>
      <c r="AN163" s="211"/>
      <c r="AO163" s="211"/>
      <c r="AP163" s="211"/>
      <c r="AQ163" s="211"/>
      <c r="AR163" s="211"/>
      <c r="AS163" s="211"/>
      <c r="AT163" s="211"/>
      <c r="AU163" s="211"/>
      <c r="AV163" s="211"/>
      <c r="AW163" s="211"/>
      <c r="AX163" s="211"/>
      <c r="AY163" s="211"/>
      <c r="AZ163" s="211"/>
      <c r="BA163" s="211"/>
      <c r="BB163" s="211"/>
      <c r="BC163" s="211"/>
      <c r="BD163" s="211"/>
      <c r="BE163" s="211"/>
      <c r="BF163" s="211"/>
      <c r="BG163" s="211"/>
      <c r="BH163" s="211"/>
    </row>
    <row r="164" spans="1:60" x14ac:dyDescent="0.25">
      <c r="A164" s="213" t="s">
        <v>124</v>
      </c>
      <c r="B164" s="219" t="s">
        <v>87</v>
      </c>
      <c r="C164" s="265" t="s">
        <v>88</v>
      </c>
      <c r="D164" s="224"/>
      <c r="E164" s="229"/>
      <c r="F164" s="232"/>
      <c r="G164" s="232">
        <f>SUMIF(AE165:AE175,"&lt;&gt;NOR",G165:G175)</f>
        <v>0</v>
      </c>
      <c r="H164" s="232"/>
      <c r="I164" s="232">
        <f>SUM(I165:I175)</f>
        <v>0</v>
      </c>
      <c r="J164" s="232"/>
      <c r="K164" s="232">
        <f>SUM(K165:K175)</f>
        <v>0</v>
      </c>
      <c r="L164" s="232"/>
      <c r="M164" s="232">
        <f>SUM(M165:M175)</f>
        <v>0</v>
      </c>
      <c r="N164" s="225"/>
      <c r="O164" s="225">
        <f>SUM(O165:O175)</f>
        <v>6.5299999999999997E-2</v>
      </c>
      <c r="P164" s="225"/>
      <c r="Q164" s="225">
        <f>SUM(Q165:Q175)</f>
        <v>0</v>
      </c>
      <c r="R164" s="225"/>
      <c r="S164" s="225"/>
      <c r="T164" s="226"/>
      <c r="U164" s="225">
        <f>SUM(U165:U175)</f>
        <v>12.23</v>
      </c>
      <c r="AE164" t="s">
        <v>125</v>
      </c>
    </row>
    <row r="165" spans="1:60" outlineLevel="1" x14ac:dyDescent="0.25">
      <c r="A165" s="212">
        <v>73</v>
      </c>
      <c r="B165" s="218" t="s">
        <v>316</v>
      </c>
      <c r="C165" s="263" t="s">
        <v>317</v>
      </c>
      <c r="D165" s="220" t="s">
        <v>128</v>
      </c>
      <c r="E165" s="227">
        <v>8.4</v>
      </c>
      <c r="F165" s="230">
        <f>H165+J165</f>
        <v>0</v>
      </c>
      <c r="G165" s="231">
        <f>ROUND(E165*F165,2)</f>
        <v>0</v>
      </c>
      <c r="H165" s="231"/>
      <c r="I165" s="231">
        <f>ROUND(E165*H165,2)</f>
        <v>0</v>
      </c>
      <c r="J165" s="231"/>
      <c r="K165" s="231">
        <f>ROUND(E165*J165,2)</f>
        <v>0</v>
      </c>
      <c r="L165" s="231">
        <v>0</v>
      </c>
      <c r="M165" s="231">
        <f>G165*(1+L165/100)</f>
        <v>0</v>
      </c>
      <c r="N165" s="221">
        <v>2.1000000000000001E-4</v>
      </c>
      <c r="O165" s="221">
        <f>ROUND(E165*N165,5)</f>
        <v>1.7600000000000001E-3</v>
      </c>
      <c r="P165" s="221">
        <v>0</v>
      </c>
      <c r="Q165" s="221">
        <f>ROUND(E165*P165,5)</f>
        <v>0</v>
      </c>
      <c r="R165" s="221"/>
      <c r="S165" s="221"/>
      <c r="T165" s="222">
        <v>0.05</v>
      </c>
      <c r="U165" s="221">
        <f>ROUND(E165*T165,2)</f>
        <v>0.42</v>
      </c>
      <c r="V165" s="211"/>
      <c r="W165" s="211"/>
      <c r="X165" s="211"/>
      <c r="Y165" s="211"/>
      <c r="Z165" s="211"/>
      <c r="AA165" s="211"/>
      <c r="AB165" s="211"/>
      <c r="AC165" s="211"/>
      <c r="AD165" s="211"/>
      <c r="AE165" s="211" t="s">
        <v>129</v>
      </c>
      <c r="AF165" s="211"/>
      <c r="AG165" s="211"/>
      <c r="AH165" s="211"/>
      <c r="AI165" s="211"/>
      <c r="AJ165" s="211"/>
      <c r="AK165" s="211"/>
      <c r="AL165" s="211"/>
      <c r="AM165" s="211"/>
      <c r="AN165" s="211"/>
      <c r="AO165" s="211"/>
      <c r="AP165" s="211"/>
      <c r="AQ165" s="211"/>
      <c r="AR165" s="211"/>
      <c r="AS165" s="211"/>
      <c r="AT165" s="211"/>
      <c r="AU165" s="211"/>
      <c r="AV165" s="211"/>
      <c r="AW165" s="211"/>
      <c r="AX165" s="211"/>
      <c r="AY165" s="211"/>
      <c r="AZ165" s="211"/>
      <c r="BA165" s="211"/>
      <c r="BB165" s="211"/>
      <c r="BC165" s="211"/>
      <c r="BD165" s="211"/>
      <c r="BE165" s="211"/>
      <c r="BF165" s="211"/>
      <c r="BG165" s="211"/>
      <c r="BH165" s="211"/>
    </row>
    <row r="166" spans="1:60" outlineLevel="1" x14ac:dyDescent="0.25">
      <c r="A166" s="212"/>
      <c r="B166" s="218"/>
      <c r="C166" s="264" t="s">
        <v>137</v>
      </c>
      <c r="D166" s="223"/>
      <c r="E166" s="228">
        <v>8.4</v>
      </c>
      <c r="F166" s="231"/>
      <c r="G166" s="231"/>
      <c r="H166" s="231"/>
      <c r="I166" s="231"/>
      <c r="J166" s="231"/>
      <c r="K166" s="231"/>
      <c r="L166" s="231"/>
      <c r="M166" s="231"/>
      <c r="N166" s="221"/>
      <c r="O166" s="221"/>
      <c r="P166" s="221"/>
      <c r="Q166" s="221"/>
      <c r="R166" s="221"/>
      <c r="S166" s="221"/>
      <c r="T166" s="222"/>
      <c r="U166" s="221"/>
      <c r="V166" s="211"/>
      <c r="W166" s="211"/>
      <c r="X166" s="211"/>
      <c r="Y166" s="211"/>
      <c r="Z166" s="211"/>
      <c r="AA166" s="211"/>
      <c r="AB166" s="211"/>
      <c r="AC166" s="211"/>
      <c r="AD166" s="211"/>
      <c r="AE166" s="211" t="s">
        <v>131</v>
      </c>
      <c r="AF166" s="211">
        <v>0</v>
      </c>
      <c r="AG166" s="211"/>
      <c r="AH166" s="211"/>
      <c r="AI166" s="211"/>
      <c r="AJ166" s="211"/>
      <c r="AK166" s="211"/>
      <c r="AL166" s="211"/>
      <c r="AM166" s="211"/>
      <c r="AN166" s="211"/>
      <c r="AO166" s="211"/>
      <c r="AP166" s="211"/>
      <c r="AQ166" s="211"/>
      <c r="AR166" s="211"/>
      <c r="AS166" s="211"/>
      <c r="AT166" s="211"/>
      <c r="AU166" s="211"/>
      <c r="AV166" s="211"/>
      <c r="AW166" s="211"/>
      <c r="AX166" s="211"/>
      <c r="AY166" s="211"/>
      <c r="AZ166" s="211"/>
      <c r="BA166" s="211"/>
      <c r="BB166" s="211"/>
      <c r="BC166" s="211"/>
      <c r="BD166" s="211"/>
      <c r="BE166" s="211"/>
      <c r="BF166" s="211"/>
      <c r="BG166" s="211"/>
      <c r="BH166" s="211"/>
    </row>
    <row r="167" spans="1:60" ht="20.399999999999999" outlineLevel="1" x14ac:dyDescent="0.25">
      <c r="A167" s="212">
        <v>74</v>
      </c>
      <c r="B167" s="218" t="s">
        <v>318</v>
      </c>
      <c r="C167" s="263" t="s">
        <v>319</v>
      </c>
      <c r="D167" s="220" t="s">
        <v>128</v>
      </c>
      <c r="E167" s="227">
        <v>8.4</v>
      </c>
      <c r="F167" s="230">
        <f>H167+J167</f>
        <v>0</v>
      </c>
      <c r="G167" s="231">
        <f>ROUND(E167*F167,2)</f>
        <v>0</v>
      </c>
      <c r="H167" s="231"/>
      <c r="I167" s="231">
        <f>ROUND(E167*H167,2)</f>
        <v>0</v>
      </c>
      <c r="J167" s="231"/>
      <c r="K167" s="231">
        <f>ROUND(E167*J167,2)</f>
        <v>0</v>
      </c>
      <c r="L167" s="231">
        <v>0</v>
      </c>
      <c r="M167" s="231">
        <f>G167*(1+L167/100)</f>
        <v>0</v>
      </c>
      <c r="N167" s="221">
        <v>6.9300000000000004E-3</v>
      </c>
      <c r="O167" s="221">
        <f>ROUND(E167*N167,5)</f>
        <v>5.8209999999999998E-2</v>
      </c>
      <c r="P167" s="221">
        <v>0</v>
      </c>
      <c r="Q167" s="221">
        <f>ROUND(E167*P167,5)</f>
        <v>0</v>
      </c>
      <c r="R167" s="221"/>
      <c r="S167" s="221"/>
      <c r="T167" s="222">
        <v>1.3466</v>
      </c>
      <c r="U167" s="221">
        <f>ROUND(E167*T167,2)</f>
        <v>11.31</v>
      </c>
      <c r="V167" s="211"/>
      <c r="W167" s="211"/>
      <c r="X167" s="211"/>
      <c r="Y167" s="211"/>
      <c r="Z167" s="211"/>
      <c r="AA167" s="211"/>
      <c r="AB167" s="211"/>
      <c r="AC167" s="211"/>
      <c r="AD167" s="211"/>
      <c r="AE167" s="211" t="s">
        <v>129</v>
      </c>
      <c r="AF167" s="211"/>
      <c r="AG167" s="211"/>
      <c r="AH167" s="211"/>
      <c r="AI167" s="211"/>
      <c r="AJ167" s="211"/>
      <c r="AK167" s="211"/>
      <c r="AL167" s="211"/>
      <c r="AM167" s="211"/>
      <c r="AN167" s="211"/>
      <c r="AO167" s="211"/>
      <c r="AP167" s="211"/>
      <c r="AQ167" s="211"/>
      <c r="AR167" s="211"/>
      <c r="AS167" s="211"/>
      <c r="AT167" s="211"/>
      <c r="AU167" s="211"/>
      <c r="AV167" s="211"/>
      <c r="AW167" s="211"/>
      <c r="AX167" s="211"/>
      <c r="AY167" s="211"/>
      <c r="AZ167" s="211"/>
      <c r="BA167" s="211"/>
      <c r="BB167" s="211"/>
      <c r="BC167" s="211"/>
      <c r="BD167" s="211"/>
      <c r="BE167" s="211"/>
      <c r="BF167" s="211"/>
      <c r="BG167" s="211"/>
      <c r="BH167" s="211"/>
    </row>
    <row r="168" spans="1:60" ht="20.399999999999999" outlineLevel="1" x14ac:dyDescent="0.25">
      <c r="A168" s="212">
        <v>75</v>
      </c>
      <c r="B168" s="218" t="s">
        <v>320</v>
      </c>
      <c r="C168" s="263" t="s">
        <v>321</v>
      </c>
      <c r="D168" s="220" t="s">
        <v>128</v>
      </c>
      <c r="E168" s="227">
        <v>8.4</v>
      </c>
      <c r="F168" s="230">
        <f>H168+J168</f>
        <v>0</v>
      </c>
      <c r="G168" s="231">
        <f>ROUND(E168*F168,2)</f>
        <v>0</v>
      </c>
      <c r="H168" s="231"/>
      <c r="I168" s="231">
        <f>ROUND(E168*H168,2)</f>
        <v>0</v>
      </c>
      <c r="J168" s="231"/>
      <c r="K168" s="231">
        <f>ROUND(E168*J168,2)</f>
        <v>0</v>
      </c>
      <c r="L168" s="231">
        <v>0</v>
      </c>
      <c r="M168" s="231">
        <f>G168*(1+L168/100)</f>
        <v>0</v>
      </c>
      <c r="N168" s="221">
        <v>5.9999999999999995E-4</v>
      </c>
      <c r="O168" s="221">
        <f>ROUND(E168*N168,5)</f>
        <v>5.0400000000000002E-3</v>
      </c>
      <c r="P168" s="221">
        <v>0</v>
      </c>
      <c r="Q168" s="221">
        <f>ROUND(E168*P168,5)</f>
        <v>0</v>
      </c>
      <c r="R168" s="221"/>
      <c r="S168" s="221"/>
      <c r="T168" s="222">
        <v>0</v>
      </c>
      <c r="U168" s="221">
        <f>ROUND(E168*T168,2)</f>
        <v>0</v>
      </c>
      <c r="V168" s="211"/>
      <c r="W168" s="211"/>
      <c r="X168" s="211"/>
      <c r="Y168" s="211"/>
      <c r="Z168" s="211"/>
      <c r="AA168" s="211"/>
      <c r="AB168" s="211"/>
      <c r="AC168" s="211"/>
      <c r="AD168" s="211"/>
      <c r="AE168" s="211" t="s">
        <v>129</v>
      </c>
      <c r="AF168" s="211"/>
      <c r="AG168" s="211"/>
      <c r="AH168" s="211"/>
      <c r="AI168" s="211"/>
      <c r="AJ168" s="211"/>
      <c r="AK168" s="211"/>
      <c r="AL168" s="211"/>
      <c r="AM168" s="211"/>
      <c r="AN168" s="211"/>
      <c r="AO168" s="211"/>
      <c r="AP168" s="211"/>
      <c r="AQ168" s="211"/>
      <c r="AR168" s="211"/>
      <c r="AS168" s="211"/>
      <c r="AT168" s="211"/>
      <c r="AU168" s="211"/>
      <c r="AV168" s="211"/>
      <c r="AW168" s="211"/>
      <c r="AX168" s="211"/>
      <c r="AY168" s="211"/>
      <c r="AZ168" s="211"/>
      <c r="BA168" s="211"/>
      <c r="BB168" s="211"/>
      <c r="BC168" s="211"/>
      <c r="BD168" s="211"/>
      <c r="BE168" s="211"/>
      <c r="BF168" s="211"/>
      <c r="BG168" s="211"/>
      <c r="BH168" s="211"/>
    </row>
    <row r="169" spans="1:60" outlineLevel="1" x14ac:dyDescent="0.25">
      <c r="A169" s="212">
        <v>76</v>
      </c>
      <c r="B169" s="218" t="s">
        <v>322</v>
      </c>
      <c r="C169" s="263" t="s">
        <v>323</v>
      </c>
      <c r="D169" s="220" t="s">
        <v>165</v>
      </c>
      <c r="E169" s="227">
        <v>7.2</v>
      </c>
      <c r="F169" s="230">
        <f>H169+J169</f>
        <v>0</v>
      </c>
      <c r="G169" s="231">
        <f>ROUND(E169*F169,2)</f>
        <v>0</v>
      </c>
      <c r="H169" s="231"/>
      <c r="I169" s="231">
        <f>ROUND(E169*H169,2)</f>
        <v>0</v>
      </c>
      <c r="J169" s="231"/>
      <c r="K169" s="231">
        <f>ROUND(E169*J169,2)</f>
        <v>0</v>
      </c>
      <c r="L169" s="231">
        <v>0</v>
      </c>
      <c r="M169" s="231">
        <f>G169*(1+L169/100)</f>
        <v>0</v>
      </c>
      <c r="N169" s="221">
        <v>4.0000000000000003E-5</v>
      </c>
      <c r="O169" s="221">
        <f>ROUND(E169*N169,5)</f>
        <v>2.9E-4</v>
      </c>
      <c r="P169" s="221">
        <v>0</v>
      </c>
      <c r="Q169" s="221">
        <f>ROUND(E169*P169,5)</f>
        <v>0</v>
      </c>
      <c r="R169" s="221"/>
      <c r="S169" s="221"/>
      <c r="T169" s="222">
        <v>7.0000000000000007E-2</v>
      </c>
      <c r="U169" s="221">
        <f>ROUND(E169*T169,2)</f>
        <v>0.5</v>
      </c>
      <c r="V169" s="211"/>
      <c r="W169" s="211"/>
      <c r="X169" s="211"/>
      <c r="Y169" s="211"/>
      <c r="Z169" s="211"/>
      <c r="AA169" s="211"/>
      <c r="AB169" s="211"/>
      <c r="AC169" s="211"/>
      <c r="AD169" s="211"/>
      <c r="AE169" s="211" t="s">
        <v>129</v>
      </c>
      <c r="AF169" s="211"/>
      <c r="AG169" s="211"/>
      <c r="AH169" s="211"/>
      <c r="AI169" s="211"/>
      <c r="AJ169" s="211"/>
      <c r="AK169" s="211"/>
      <c r="AL169" s="211"/>
      <c r="AM169" s="211"/>
      <c r="AN169" s="211"/>
      <c r="AO169" s="211"/>
      <c r="AP169" s="211"/>
      <c r="AQ169" s="211"/>
      <c r="AR169" s="211"/>
      <c r="AS169" s="211"/>
      <c r="AT169" s="211"/>
      <c r="AU169" s="211"/>
      <c r="AV169" s="211"/>
      <c r="AW169" s="211"/>
      <c r="AX169" s="211"/>
      <c r="AY169" s="211"/>
      <c r="AZ169" s="211"/>
      <c r="BA169" s="211"/>
      <c r="BB169" s="211"/>
      <c r="BC169" s="211"/>
      <c r="BD169" s="211"/>
      <c r="BE169" s="211"/>
      <c r="BF169" s="211"/>
      <c r="BG169" s="211"/>
      <c r="BH169" s="211"/>
    </row>
    <row r="170" spans="1:60" outlineLevel="1" x14ac:dyDescent="0.25">
      <c r="A170" s="212"/>
      <c r="B170" s="218"/>
      <c r="C170" s="264" t="s">
        <v>324</v>
      </c>
      <c r="D170" s="223"/>
      <c r="E170" s="228">
        <v>12.6</v>
      </c>
      <c r="F170" s="231"/>
      <c r="G170" s="231"/>
      <c r="H170" s="231"/>
      <c r="I170" s="231"/>
      <c r="J170" s="231"/>
      <c r="K170" s="231"/>
      <c r="L170" s="231"/>
      <c r="M170" s="231"/>
      <c r="N170" s="221"/>
      <c r="O170" s="221"/>
      <c r="P170" s="221"/>
      <c r="Q170" s="221"/>
      <c r="R170" s="221"/>
      <c r="S170" s="221"/>
      <c r="T170" s="222"/>
      <c r="U170" s="221"/>
      <c r="V170" s="211"/>
      <c r="W170" s="211"/>
      <c r="X170" s="211"/>
      <c r="Y170" s="211"/>
      <c r="Z170" s="211"/>
      <c r="AA170" s="211"/>
      <c r="AB170" s="211"/>
      <c r="AC170" s="211"/>
      <c r="AD170" s="211"/>
      <c r="AE170" s="211" t="s">
        <v>131</v>
      </c>
      <c r="AF170" s="211">
        <v>0</v>
      </c>
      <c r="AG170" s="211"/>
      <c r="AH170" s="211"/>
      <c r="AI170" s="211"/>
      <c r="AJ170" s="211"/>
      <c r="AK170" s="211"/>
      <c r="AL170" s="211"/>
      <c r="AM170" s="211"/>
      <c r="AN170" s="211"/>
      <c r="AO170" s="211"/>
      <c r="AP170" s="211"/>
      <c r="AQ170" s="211"/>
      <c r="AR170" s="211"/>
      <c r="AS170" s="211"/>
      <c r="AT170" s="211"/>
      <c r="AU170" s="211"/>
      <c r="AV170" s="211"/>
      <c r="AW170" s="211"/>
      <c r="AX170" s="211"/>
      <c r="AY170" s="211"/>
      <c r="AZ170" s="211"/>
      <c r="BA170" s="211"/>
      <c r="BB170" s="211"/>
      <c r="BC170" s="211"/>
      <c r="BD170" s="211"/>
      <c r="BE170" s="211"/>
      <c r="BF170" s="211"/>
      <c r="BG170" s="211"/>
      <c r="BH170" s="211"/>
    </row>
    <row r="171" spans="1:60" outlineLevel="1" x14ac:dyDescent="0.25">
      <c r="A171" s="212"/>
      <c r="B171" s="218"/>
      <c r="C171" s="264" t="s">
        <v>325</v>
      </c>
      <c r="D171" s="223"/>
      <c r="E171" s="228">
        <v>-2.4</v>
      </c>
      <c r="F171" s="231"/>
      <c r="G171" s="231"/>
      <c r="H171" s="231"/>
      <c r="I171" s="231"/>
      <c r="J171" s="231"/>
      <c r="K171" s="231"/>
      <c r="L171" s="231"/>
      <c r="M171" s="231"/>
      <c r="N171" s="221"/>
      <c r="O171" s="221"/>
      <c r="P171" s="221"/>
      <c r="Q171" s="221"/>
      <c r="R171" s="221"/>
      <c r="S171" s="221"/>
      <c r="T171" s="222"/>
      <c r="U171" s="221"/>
      <c r="V171" s="211"/>
      <c r="W171" s="211"/>
      <c r="X171" s="211"/>
      <c r="Y171" s="211"/>
      <c r="Z171" s="211"/>
      <c r="AA171" s="211"/>
      <c r="AB171" s="211"/>
      <c r="AC171" s="211"/>
      <c r="AD171" s="211"/>
      <c r="AE171" s="211" t="s">
        <v>131</v>
      </c>
      <c r="AF171" s="211">
        <v>0</v>
      </c>
      <c r="AG171" s="211"/>
      <c r="AH171" s="211"/>
      <c r="AI171" s="211"/>
      <c r="AJ171" s="211"/>
      <c r="AK171" s="211"/>
      <c r="AL171" s="211"/>
      <c r="AM171" s="211"/>
      <c r="AN171" s="211"/>
      <c r="AO171" s="211"/>
      <c r="AP171" s="211"/>
      <c r="AQ171" s="211"/>
      <c r="AR171" s="211"/>
      <c r="AS171" s="211"/>
      <c r="AT171" s="211"/>
      <c r="AU171" s="211"/>
      <c r="AV171" s="211"/>
      <c r="AW171" s="211"/>
      <c r="AX171" s="211"/>
      <c r="AY171" s="211"/>
      <c r="AZ171" s="211"/>
      <c r="BA171" s="211"/>
      <c r="BB171" s="211"/>
      <c r="BC171" s="211"/>
      <c r="BD171" s="211"/>
      <c r="BE171" s="211"/>
      <c r="BF171" s="211"/>
      <c r="BG171" s="211"/>
      <c r="BH171" s="211"/>
    </row>
    <row r="172" spans="1:60" outlineLevel="1" x14ac:dyDescent="0.25">
      <c r="A172" s="212"/>
      <c r="B172" s="218"/>
      <c r="C172" s="264" t="s">
        <v>326</v>
      </c>
      <c r="D172" s="223"/>
      <c r="E172" s="228">
        <v>-1.2</v>
      </c>
      <c r="F172" s="231"/>
      <c r="G172" s="231"/>
      <c r="H172" s="231"/>
      <c r="I172" s="231"/>
      <c r="J172" s="231"/>
      <c r="K172" s="231"/>
      <c r="L172" s="231"/>
      <c r="M172" s="231"/>
      <c r="N172" s="221"/>
      <c r="O172" s="221"/>
      <c r="P172" s="221"/>
      <c r="Q172" s="221"/>
      <c r="R172" s="221"/>
      <c r="S172" s="221"/>
      <c r="T172" s="222"/>
      <c r="U172" s="221"/>
      <c r="V172" s="211"/>
      <c r="W172" s="211"/>
      <c r="X172" s="211"/>
      <c r="Y172" s="211"/>
      <c r="Z172" s="211"/>
      <c r="AA172" s="211"/>
      <c r="AB172" s="211"/>
      <c r="AC172" s="211"/>
      <c r="AD172" s="211"/>
      <c r="AE172" s="211" t="s">
        <v>131</v>
      </c>
      <c r="AF172" s="211">
        <v>0</v>
      </c>
      <c r="AG172" s="211"/>
      <c r="AH172" s="211"/>
      <c r="AI172" s="211"/>
      <c r="AJ172" s="211"/>
      <c r="AK172" s="211"/>
      <c r="AL172" s="211"/>
      <c r="AM172" s="211"/>
      <c r="AN172" s="211"/>
      <c r="AO172" s="211"/>
      <c r="AP172" s="211"/>
      <c r="AQ172" s="211"/>
      <c r="AR172" s="211"/>
      <c r="AS172" s="211"/>
      <c r="AT172" s="211"/>
      <c r="AU172" s="211"/>
      <c r="AV172" s="211"/>
      <c r="AW172" s="211"/>
      <c r="AX172" s="211"/>
      <c r="AY172" s="211"/>
      <c r="AZ172" s="211"/>
      <c r="BA172" s="211"/>
      <c r="BB172" s="211"/>
      <c r="BC172" s="211"/>
      <c r="BD172" s="211"/>
      <c r="BE172" s="211"/>
      <c r="BF172" s="211"/>
      <c r="BG172" s="211"/>
      <c r="BH172" s="211"/>
    </row>
    <row r="173" spans="1:60" outlineLevel="1" x14ac:dyDescent="0.25">
      <c r="A173" s="212"/>
      <c r="B173" s="218"/>
      <c r="C173" s="264" t="s">
        <v>327</v>
      </c>
      <c r="D173" s="223"/>
      <c r="E173" s="228">
        <v>-1.8</v>
      </c>
      <c r="F173" s="231"/>
      <c r="G173" s="231"/>
      <c r="H173" s="231"/>
      <c r="I173" s="231"/>
      <c r="J173" s="231"/>
      <c r="K173" s="231"/>
      <c r="L173" s="231"/>
      <c r="M173" s="231"/>
      <c r="N173" s="221"/>
      <c r="O173" s="221"/>
      <c r="P173" s="221"/>
      <c r="Q173" s="221"/>
      <c r="R173" s="221"/>
      <c r="S173" s="221"/>
      <c r="T173" s="222"/>
      <c r="U173" s="221"/>
      <c r="V173" s="211"/>
      <c r="W173" s="211"/>
      <c r="X173" s="211"/>
      <c r="Y173" s="211"/>
      <c r="Z173" s="211"/>
      <c r="AA173" s="211"/>
      <c r="AB173" s="211"/>
      <c r="AC173" s="211"/>
      <c r="AD173" s="211"/>
      <c r="AE173" s="211" t="s">
        <v>131</v>
      </c>
      <c r="AF173" s="211">
        <v>0</v>
      </c>
      <c r="AG173" s="211"/>
      <c r="AH173" s="211"/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  <c r="AS173" s="211"/>
      <c r="AT173" s="211"/>
      <c r="AU173" s="211"/>
      <c r="AV173" s="211"/>
      <c r="AW173" s="211"/>
      <c r="AX173" s="211"/>
      <c r="AY173" s="211"/>
      <c r="AZ173" s="211"/>
      <c r="BA173" s="211"/>
      <c r="BB173" s="211"/>
      <c r="BC173" s="211"/>
      <c r="BD173" s="211"/>
      <c r="BE173" s="211"/>
      <c r="BF173" s="211"/>
      <c r="BG173" s="211"/>
      <c r="BH173" s="211"/>
    </row>
    <row r="174" spans="1:60" outlineLevel="1" x14ac:dyDescent="0.25">
      <c r="A174" s="212">
        <v>77</v>
      </c>
      <c r="B174" s="218" t="s">
        <v>328</v>
      </c>
      <c r="C174" s="263" t="s">
        <v>329</v>
      </c>
      <c r="D174" s="220" t="s">
        <v>128</v>
      </c>
      <c r="E174" s="227">
        <v>9.66</v>
      </c>
      <c r="F174" s="230">
        <f>H174+J174</f>
        <v>0</v>
      </c>
      <c r="G174" s="231">
        <f>ROUND(E174*F174,2)</f>
        <v>0</v>
      </c>
      <c r="H174" s="231"/>
      <c r="I174" s="231">
        <f>ROUND(E174*H174,2)</f>
        <v>0</v>
      </c>
      <c r="J174" s="231"/>
      <c r="K174" s="231">
        <f>ROUND(E174*J174,2)</f>
        <v>0</v>
      </c>
      <c r="L174" s="231">
        <v>0</v>
      </c>
      <c r="M174" s="231">
        <f>G174*(1+L174/100)</f>
        <v>0</v>
      </c>
      <c r="N174" s="221">
        <v>0</v>
      </c>
      <c r="O174" s="221">
        <f>ROUND(E174*N174,5)</f>
        <v>0</v>
      </c>
      <c r="P174" s="221">
        <v>0</v>
      </c>
      <c r="Q174" s="221">
        <f>ROUND(E174*P174,5)</f>
        <v>0</v>
      </c>
      <c r="R174" s="221"/>
      <c r="S174" s="221"/>
      <c r="T174" s="222">
        <v>0</v>
      </c>
      <c r="U174" s="221">
        <f>ROUND(E174*T174,2)</f>
        <v>0</v>
      </c>
      <c r="V174" s="211"/>
      <c r="W174" s="211"/>
      <c r="X174" s="211"/>
      <c r="Y174" s="211"/>
      <c r="Z174" s="211"/>
      <c r="AA174" s="211"/>
      <c r="AB174" s="211"/>
      <c r="AC174" s="211"/>
      <c r="AD174" s="211"/>
      <c r="AE174" s="211" t="s">
        <v>129</v>
      </c>
      <c r="AF174" s="211"/>
      <c r="AG174" s="211"/>
      <c r="AH174" s="211"/>
      <c r="AI174" s="211"/>
      <c r="AJ174" s="211"/>
      <c r="AK174" s="211"/>
      <c r="AL174" s="211"/>
      <c r="AM174" s="211"/>
      <c r="AN174" s="211"/>
      <c r="AO174" s="211"/>
      <c r="AP174" s="211"/>
      <c r="AQ174" s="211"/>
      <c r="AR174" s="211"/>
      <c r="AS174" s="211"/>
      <c r="AT174" s="211"/>
      <c r="AU174" s="211"/>
      <c r="AV174" s="211"/>
      <c r="AW174" s="211"/>
      <c r="AX174" s="211"/>
      <c r="AY174" s="211"/>
      <c r="AZ174" s="211"/>
      <c r="BA174" s="211"/>
      <c r="BB174" s="211"/>
      <c r="BC174" s="211"/>
      <c r="BD174" s="211"/>
      <c r="BE174" s="211"/>
      <c r="BF174" s="211"/>
      <c r="BG174" s="211"/>
      <c r="BH174" s="211"/>
    </row>
    <row r="175" spans="1:60" outlineLevel="1" x14ac:dyDescent="0.25">
      <c r="A175" s="212"/>
      <c r="B175" s="218"/>
      <c r="C175" s="264" t="s">
        <v>330</v>
      </c>
      <c r="D175" s="223"/>
      <c r="E175" s="228">
        <v>9.66</v>
      </c>
      <c r="F175" s="231"/>
      <c r="G175" s="231"/>
      <c r="H175" s="231"/>
      <c r="I175" s="231"/>
      <c r="J175" s="231"/>
      <c r="K175" s="231"/>
      <c r="L175" s="231"/>
      <c r="M175" s="231"/>
      <c r="N175" s="221"/>
      <c r="O175" s="221"/>
      <c r="P175" s="221"/>
      <c r="Q175" s="221"/>
      <c r="R175" s="221"/>
      <c r="S175" s="221"/>
      <c r="T175" s="222"/>
      <c r="U175" s="221"/>
      <c r="V175" s="211"/>
      <c r="W175" s="211"/>
      <c r="X175" s="211"/>
      <c r="Y175" s="211"/>
      <c r="Z175" s="211"/>
      <c r="AA175" s="211"/>
      <c r="AB175" s="211"/>
      <c r="AC175" s="211"/>
      <c r="AD175" s="211"/>
      <c r="AE175" s="211" t="s">
        <v>131</v>
      </c>
      <c r="AF175" s="211">
        <v>0</v>
      </c>
      <c r="AG175" s="211"/>
      <c r="AH175" s="211"/>
      <c r="AI175" s="211"/>
      <c r="AJ175" s="211"/>
      <c r="AK175" s="211"/>
      <c r="AL175" s="211"/>
      <c r="AM175" s="211"/>
      <c r="AN175" s="211"/>
      <c r="AO175" s="211"/>
      <c r="AP175" s="211"/>
      <c r="AQ175" s="211"/>
      <c r="AR175" s="211"/>
      <c r="AS175" s="211"/>
      <c r="AT175" s="211"/>
      <c r="AU175" s="211"/>
      <c r="AV175" s="211"/>
      <c r="AW175" s="211"/>
      <c r="AX175" s="211"/>
      <c r="AY175" s="211"/>
      <c r="AZ175" s="211"/>
      <c r="BA175" s="211"/>
      <c r="BB175" s="211"/>
      <c r="BC175" s="211"/>
      <c r="BD175" s="211"/>
      <c r="BE175" s="211"/>
      <c r="BF175" s="211"/>
      <c r="BG175" s="211"/>
      <c r="BH175" s="211"/>
    </row>
    <row r="176" spans="1:60" x14ac:dyDescent="0.25">
      <c r="A176" s="213" t="s">
        <v>124</v>
      </c>
      <c r="B176" s="219" t="s">
        <v>89</v>
      </c>
      <c r="C176" s="265" t="s">
        <v>90</v>
      </c>
      <c r="D176" s="224"/>
      <c r="E176" s="229"/>
      <c r="F176" s="232"/>
      <c r="G176" s="232">
        <f>SUMIF(AE177:AE198,"&lt;&gt;NOR",G177:G198)</f>
        <v>0</v>
      </c>
      <c r="H176" s="232"/>
      <c r="I176" s="232">
        <f>SUM(I177:I198)</f>
        <v>0</v>
      </c>
      <c r="J176" s="232"/>
      <c r="K176" s="232">
        <f>SUM(K177:K198)</f>
        <v>0</v>
      </c>
      <c r="L176" s="232"/>
      <c r="M176" s="232">
        <f>SUM(M177:M198)</f>
        <v>0</v>
      </c>
      <c r="N176" s="225"/>
      <c r="O176" s="225">
        <f>SUM(O177:O198)</f>
        <v>9.4809400000000004</v>
      </c>
      <c r="P176" s="225"/>
      <c r="Q176" s="225">
        <f>SUM(Q177:Q198)</f>
        <v>0.3276</v>
      </c>
      <c r="R176" s="225"/>
      <c r="S176" s="225"/>
      <c r="T176" s="226"/>
      <c r="U176" s="225">
        <f>SUM(U177:U198)</f>
        <v>563.61</v>
      </c>
      <c r="AE176" t="s">
        <v>125</v>
      </c>
    </row>
    <row r="177" spans="1:60" ht="20.399999999999999" outlineLevel="1" x14ac:dyDescent="0.25">
      <c r="A177" s="212">
        <v>78</v>
      </c>
      <c r="B177" s="218" t="s">
        <v>331</v>
      </c>
      <c r="C177" s="263" t="s">
        <v>332</v>
      </c>
      <c r="D177" s="220" t="s">
        <v>128</v>
      </c>
      <c r="E177" s="227">
        <v>26</v>
      </c>
      <c r="F177" s="230">
        <f>H177+J177</f>
        <v>0</v>
      </c>
      <c r="G177" s="231">
        <f>ROUND(E177*F177,2)</f>
        <v>0</v>
      </c>
      <c r="H177" s="231"/>
      <c r="I177" s="231">
        <f>ROUND(E177*H177,2)</f>
        <v>0</v>
      </c>
      <c r="J177" s="231"/>
      <c r="K177" s="231">
        <f>ROUND(E177*J177,2)</f>
        <v>0</v>
      </c>
      <c r="L177" s="231">
        <v>0</v>
      </c>
      <c r="M177" s="231">
        <f>G177*(1+L177/100)</f>
        <v>0</v>
      </c>
      <c r="N177" s="221">
        <v>0</v>
      </c>
      <c r="O177" s="221">
        <f>ROUND(E177*N177,5)</f>
        <v>0</v>
      </c>
      <c r="P177" s="221">
        <v>1.26E-2</v>
      </c>
      <c r="Q177" s="221">
        <f>ROUND(E177*P177,5)</f>
        <v>0.3276</v>
      </c>
      <c r="R177" s="221"/>
      <c r="S177" s="221"/>
      <c r="T177" s="222">
        <v>0.33</v>
      </c>
      <c r="U177" s="221">
        <f>ROUND(E177*T177,2)</f>
        <v>8.58</v>
      </c>
      <c r="V177" s="211"/>
      <c r="W177" s="211"/>
      <c r="X177" s="211"/>
      <c r="Y177" s="211"/>
      <c r="Z177" s="211"/>
      <c r="AA177" s="211"/>
      <c r="AB177" s="211"/>
      <c r="AC177" s="211"/>
      <c r="AD177" s="211"/>
      <c r="AE177" s="211" t="s">
        <v>129</v>
      </c>
      <c r="AF177" s="211"/>
      <c r="AG177" s="211"/>
      <c r="AH177" s="211"/>
      <c r="AI177" s="211"/>
      <c r="AJ177" s="211"/>
      <c r="AK177" s="211"/>
      <c r="AL177" s="211"/>
      <c r="AM177" s="211"/>
      <c r="AN177" s="211"/>
      <c r="AO177" s="211"/>
      <c r="AP177" s="211"/>
      <c r="AQ177" s="211"/>
      <c r="AR177" s="211"/>
      <c r="AS177" s="211"/>
      <c r="AT177" s="211"/>
      <c r="AU177" s="211"/>
      <c r="AV177" s="211"/>
      <c r="AW177" s="211"/>
      <c r="AX177" s="211"/>
      <c r="AY177" s="211"/>
      <c r="AZ177" s="211"/>
      <c r="BA177" s="211"/>
      <c r="BB177" s="211"/>
      <c r="BC177" s="211"/>
      <c r="BD177" s="211"/>
      <c r="BE177" s="211"/>
      <c r="BF177" s="211"/>
      <c r="BG177" s="211"/>
      <c r="BH177" s="211"/>
    </row>
    <row r="178" spans="1:60" outlineLevel="1" x14ac:dyDescent="0.25">
      <c r="A178" s="212"/>
      <c r="B178" s="218"/>
      <c r="C178" s="264" t="s">
        <v>333</v>
      </c>
      <c r="D178" s="223"/>
      <c r="E178" s="228">
        <v>26</v>
      </c>
      <c r="F178" s="231"/>
      <c r="G178" s="231"/>
      <c r="H178" s="231"/>
      <c r="I178" s="231"/>
      <c r="J178" s="231"/>
      <c r="K178" s="231"/>
      <c r="L178" s="231"/>
      <c r="M178" s="231"/>
      <c r="N178" s="221"/>
      <c r="O178" s="221"/>
      <c r="P178" s="221"/>
      <c r="Q178" s="221"/>
      <c r="R178" s="221"/>
      <c r="S178" s="221"/>
      <c r="T178" s="222"/>
      <c r="U178" s="221"/>
      <c r="V178" s="211"/>
      <c r="W178" s="211"/>
      <c r="X178" s="211"/>
      <c r="Y178" s="211"/>
      <c r="Z178" s="211"/>
      <c r="AA178" s="211"/>
      <c r="AB178" s="211"/>
      <c r="AC178" s="211"/>
      <c r="AD178" s="211"/>
      <c r="AE178" s="211" t="s">
        <v>131</v>
      </c>
      <c r="AF178" s="211">
        <v>0</v>
      </c>
      <c r="AG178" s="211"/>
      <c r="AH178" s="211"/>
      <c r="AI178" s="211"/>
      <c r="AJ178" s="211"/>
      <c r="AK178" s="211"/>
      <c r="AL178" s="211"/>
      <c r="AM178" s="211"/>
      <c r="AN178" s="211"/>
      <c r="AO178" s="211"/>
      <c r="AP178" s="211"/>
      <c r="AQ178" s="211"/>
      <c r="AR178" s="211"/>
      <c r="AS178" s="211"/>
      <c r="AT178" s="211"/>
      <c r="AU178" s="211"/>
      <c r="AV178" s="211"/>
      <c r="AW178" s="211"/>
      <c r="AX178" s="211"/>
      <c r="AY178" s="211"/>
      <c r="AZ178" s="211"/>
      <c r="BA178" s="211"/>
      <c r="BB178" s="211"/>
      <c r="BC178" s="211"/>
      <c r="BD178" s="211"/>
      <c r="BE178" s="211"/>
      <c r="BF178" s="211"/>
      <c r="BG178" s="211"/>
      <c r="BH178" s="211"/>
    </row>
    <row r="179" spans="1:60" outlineLevel="1" x14ac:dyDescent="0.25">
      <c r="A179" s="212"/>
      <c r="B179" s="218"/>
      <c r="C179" s="264" t="s">
        <v>334</v>
      </c>
      <c r="D179" s="223"/>
      <c r="E179" s="228"/>
      <c r="F179" s="231"/>
      <c r="G179" s="231"/>
      <c r="H179" s="231"/>
      <c r="I179" s="231"/>
      <c r="J179" s="231"/>
      <c r="K179" s="231"/>
      <c r="L179" s="231"/>
      <c r="M179" s="231"/>
      <c r="N179" s="221"/>
      <c r="O179" s="221"/>
      <c r="P179" s="221"/>
      <c r="Q179" s="221"/>
      <c r="R179" s="221"/>
      <c r="S179" s="221"/>
      <c r="T179" s="222"/>
      <c r="U179" s="221"/>
      <c r="V179" s="211"/>
      <c r="W179" s="211"/>
      <c r="X179" s="211"/>
      <c r="Y179" s="211"/>
      <c r="Z179" s="211"/>
      <c r="AA179" s="211"/>
      <c r="AB179" s="211"/>
      <c r="AC179" s="211"/>
      <c r="AD179" s="211"/>
      <c r="AE179" s="211" t="s">
        <v>131</v>
      </c>
      <c r="AF179" s="211">
        <v>0</v>
      </c>
      <c r="AG179" s="211"/>
      <c r="AH179" s="211"/>
      <c r="AI179" s="211"/>
      <c r="AJ179" s="211"/>
      <c r="AK179" s="211"/>
      <c r="AL179" s="211"/>
      <c r="AM179" s="211"/>
      <c r="AN179" s="211"/>
      <c r="AO179" s="211"/>
      <c r="AP179" s="211"/>
      <c r="AQ179" s="211"/>
      <c r="AR179" s="211"/>
      <c r="AS179" s="211"/>
      <c r="AT179" s="211"/>
      <c r="AU179" s="211"/>
      <c r="AV179" s="211"/>
      <c r="AW179" s="211"/>
      <c r="AX179" s="211"/>
      <c r="AY179" s="211"/>
      <c r="AZ179" s="211"/>
      <c r="BA179" s="211"/>
      <c r="BB179" s="211"/>
      <c r="BC179" s="211"/>
      <c r="BD179" s="211"/>
      <c r="BE179" s="211"/>
      <c r="BF179" s="211"/>
      <c r="BG179" s="211"/>
      <c r="BH179" s="211"/>
    </row>
    <row r="180" spans="1:60" outlineLevel="1" x14ac:dyDescent="0.25">
      <c r="A180" s="212"/>
      <c r="B180" s="218"/>
      <c r="C180" s="264" t="s">
        <v>335</v>
      </c>
      <c r="D180" s="223"/>
      <c r="E180" s="228"/>
      <c r="F180" s="231"/>
      <c r="G180" s="231"/>
      <c r="H180" s="231"/>
      <c r="I180" s="231"/>
      <c r="J180" s="231"/>
      <c r="K180" s="231"/>
      <c r="L180" s="231"/>
      <c r="M180" s="231"/>
      <c r="N180" s="221"/>
      <c r="O180" s="221"/>
      <c r="P180" s="221"/>
      <c r="Q180" s="221"/>
      <c r="R180" s="221"/>
      <c r="S180" s="221"/>
      <c r="T180" s="222"/>
      <c r="U180" s="221"/>
      <c r="V180" s="211"/>
      <c r="W180" s="211"/>
      <c r="X180" s="211"/>
      <c r="Y180" s="211"/>
      <c r="Z180" s="211"/>
      <c r="AA180" s="211"/>
      <c r="AB180" s="211"/>
      <c r="AC180" s="211"/>
      <c r="AD180" s="211"/>
      <c r="AE180" s="211" t="s">
        <v>131</v>
      </c>
      <c r="AF180" s="211">
        <v>0</v>
      </c>
      <c r="AG180" s="211"/>
      <c r="AH180" s="211"/>
      <c r="AI180" s="211"/>
      <c r="AJ180" s="211"/>
      <c r="AK180" s="211"/>
      <c r="AL180" s="211"/>
      <c r="AM180" s="211"/>
      <c r="AN180" s="211"/>
      <c r="AO180" s="211"/>
      <c r="AP180" s="211"/>
      <c r="AQ180" s="211"/>
      <c r="AR180" s="211"/>
      <c r="AS180" s="211"/>
      <c r="AT180" s="211"/>
      <c r="AU180" s="211"/>
      <c r="AV180" s="211"/>
      <c r="AW180" s="211"/>
      <c r="AX180" s="211"/>
      <c r="AY180" s="211"/>
      <c r="AZ180" s="211"/>
      <c r="BA180" s="211"/>
      <c r="BB180" s="211"/>
      <c r="BC180" s="211"/>
      <c r="BD180" s="211"/>
      <c r="BE180" s="211"/>
      <c r="BF180" s="211"/>
      <c r="BG180" s="211"/>
      <c r="BH180" s="211"/>
    </row>
    <row r="181" spans="1:60" outlineLevel="1" x14ac:dyDescent="0.25">
      <c r="A181" s="212"/>
      <c r="B181" s="218"/>
      <c r="C181" s="264" t="s">
        <v>336</v>
      </c>
      <c r="D181" s="223"/>
      <c r="E181" s="228"/>
      <c r="F181" s="231"/>
      <c r="G181" s="231"/>
      <c r="H181" s="231"/>
      <c r="I181" s="231"/>
      <c r="J181" s="231"/>
      <c r="K181" s="231"/>
      <c r="L181" s="231"/>
      <c r="M181" s="231"/>
      <c r="N181" s="221"/>
      <c r="O181" s="221"/>
      <c r="P181" s="221"/>
      <c r="Q181" s="221"/>
      <c r="R181" s="221"/>
      <c r="S181" s="221"/>
      <c r="T181" s="222"/>
      <c r="U181" s="221"/>
      <c r="V181" s="211"/>
      <c r="W181" s="211"/>
      <c r="X181" s="211"/>
      <c r="Y181" s="211"/>
      <c r="Z181" s="211"/>
      <c r="AA181" s="211"/>
      <c r="AB181" s="211"/>
      <c r="AC181" s="211"/>
      <c r="AD181" s="211"/>
      <c r="AE181" s="211" t="s">
        <v>131</v>
      </c>
      <c r="AF181" s="211">
        <v>0</v>
      </c>
      <c r="AG181" s="211"/>
      <c r="AH181" s="211"/>
      <c r="AI181" s="211"/>
      <c r="AJ181" s="211"/>
      <c r="AK181" s="211"/>
      <c r="AL181" s="211"/>
      <c r="AM181" s="211"/>
      <c r="AN181" s="211"/>
      <c r="AO181" s="211"/>
      <c r="AP181" s="211"/>
      <c r="AQ181" s="211"/>
      <c r="AR181" s="211"/>
      <c r="AS181" s="211"/>
      <c r="AT181" s="211"/>
      <c r="AU181" s="211"/>
      <c r="AV181" s="211"/>
      <c r="AW181" s="211"/>
      <c r="AX181" s="211"/>
      <c r="AY181" s="211"/>
      <c r="AZ181" s="211"/>
      <c r="BA181" s="211"/>
      <c r="BB181" s="211"/>
      <c r="BC181" s="211"/>
      <c r="BD181" s="211"/>
      <c r="BE181" s="211"/>
      <c r="BF181" s="211"/>
      <c r="BG181" s="211"/>
      <c r="BH181" s="211"/>
    </row>
    <row r="182" spans="1:60" outlineLevel="1" x14ac:dyDescent="0.25">
      <c r="A182" s="212"/>
      <c r="B182" s="218"/>
      <c r="C182" s="264" t="s">
        <v>337</v>
      </c>
      <c r="D182" s="223"/>
      <c r="E182" s="228"/>
      <c r="F182" s="231"/>
      <c r="G182" s="231"/>
      <c r="H182" s="231"/>
      <c r="I182" s="231"/>
      <c r="J182" s="231"/>
      <c r="K182" s="231"/>
      <c r="L182" s="231"/>
      <c r="M182" s="231"/>
      <c r="N182" s="221"/>
      <c r="O182" s="221"/>
      <c r="P182" s="221"/>
      <c r="Q182" s="221"/>
      <c r="R182" s="221"/>
      <c r="S182" s="221"/>
      <c r="T182" s="222"/>
      <c r="U182" s="221"/>
      <c r="V182" s="211"/>
      <c r="W182" s="211"/>
      <c r="X182" s="211"/>
      <c r="Y182" s="211"/>
      <c r="Z182" s="211"/>
      <c r="AA182" s="211"/>
      <c r="AB182" s="211"/>
      <c r="AC182" s="211"/>
      <c r="AD182" s="211"/>
      <c r="AE182" s="211" t="s">
        <v>131</v>
      </c>
      <c r="AF182" s="211">
        <v>0</v>
      </c>
      <c r="AG182" s="211"/>
      <c r="AH182" s="211"/>
      <c r="AI182" s="211"/>
      <c r="AJ182" s="211"/>
      <c r="AK182" s="211"/>
      <c r="AL182" s="211"/>
      <c r="AM182" s="211"/>
      <c r="AN182" s="211"/>
      <c r="AO182" s="211"/>
      <c r="AP182" s="211"/>
      <c r="AQ182" s="211"/>
      <c r="AR182" s="211"/>
      <c r="AS182" s="211"/>
      <c r="AT182" s="211"/>
      <c r="AU182" s="211"/>
      <c r="AV182" s="211"/>
      <c r="AW182" s="211"/>
      <c r="AX182" s="211"/>
      <c r="AY182" s="211"/>
      <c r="AZ182" s="211"/>
      <c r="BA182" s="211"/>
      <c r="BB182" s="211"/>
      <c r="BC182" s="211"/>
      <c r="BD182" s="211"/>
      <c r="BE182" s="211"/>
      <c r="BF182" s="211"/>
      <c r="BG182" s="211"/>
      <c r="BH182" s="211"/>
    </row>
    <row r="183" spans="1:60" outlineLevel="1" x14ac:dyDescent="0.25">
      <c r="A183" s="212"/>
      <c r="B183" s="218"/>
      <c r="C183" s="264" t="s">
        <v>338</v>
      </c>
      <c r="D183" s="223"/>
      <c r="E183" s="228"/>
      <c r="F183" s="231"/>
      <c r="G183" s="231"/>
      <c r="H183" s="231"/>
      <c r="I183" s="231"/>
      <c r="J183" s="231"/>
      <c r="K183" s="231"/>
      <c r="L183" s="231"/>
      <c r="M183" s="231"/>
      <c r="N183" s="221"/>
      <c r="O183" s="221"/>
      <c r="P183" s="221"/>
      <c r="Q183" s="221"/>
      <c r="R183" s="221"/>
      <c r="S183" s="221"/>
      <c r="T183" s="222"/>
      <c r="U183" s="221"/>
      <c r="V183" s="211"/>
      <c r="W183" s="211"/>
      <c r="X183" s="211"/>
      <c r="Y183" s="211"/>
      <c r="Z183" s="211"/>
      <c r="AA183" s="211"/>
      <c r="AB183" s="211"/>
      <c r="AC183" s="211"/>
      <c r="AD183" s="211"/>
      <c r="AE183" s="211" t="s">
        <v>131</v>
      </c>
      <c r="AF183" s="211">
        <v>0</v>
      </c>
      <c r="AG183" s="211"/>
      <c r="AH183" s="211"/>
      <c r="AI183" s="211"/>
      <c r="AJ183" s="211"/>
      <c r="AK183" s="211"/>
      <c r="AL183" s="211"/>
      <c r="AM183" s="211"/>
      <c r="AN183" s="211"/>
      <c r="AO183" s="211"/>
      <c r="AP183" s="211"/>
      <c r="AQ183" s="211"/>
      <c r="AR183" s="211"/>
      <c r="AS183" s="211"/>
      <c r="AT183" s="211"/>
      <c r="AU183" s="211"/>
      <c r="AV183" s="211"/>
      <c r="AW183" s="211"/>
      <c r="AX183" s="211"/>
      <c r="AY183" s="211"/>
      <c r="AZ183" s="211"/>
      <c r="BA183" s="211"/>
      <c r="BB183" s="211"/>
      <c r="BC183" s="211"/>
      <c r="BD183" s="211"/>
      <c r="BE183" s="211"/>
      <c r="BF183" s="211"/>
      <c r="BG183" s="211"/>
      <c r="BH183" s="211"/>
    </row>
    <row r="184" spans="1:60" outlineLevel="1" x14ac:dyDescent="0.25">
      <c r="A184" s="212"/>
      <c r="B184" s="218"/>
      <c r="C184" s="264" t="s">
        <v>339</v>
      </c>
      <c r="D184" s="223"/>
      <c r="E184" s="228"/>
      <c r="F184" s="231"/>
      <c r="G184" s="231"/>
      <c r="H184" s="231"/>
      <c r="I184" s="231"/>
      <c r="J184" s="231"/>
      <c r="K184" s="231"/>
      <c r="L184" s="231"/>
      <c r="M184" s="231"/>
      <c r="N184" s="221"/>
      <c r="O184" s="221"/>
      <c r="P184" s="221"/>
      <c r="Q184" s="221"/>
      <c r="R184" s="221"/>
      <c r="S184" s="221"/>
      <c r="T184" s="222"/>
      <c r="U184" s="221"/>
      <c r="V184" s="211"/>
      <c r="W184" s="211"/>
      <c r="X184" s="211"/>
      <c r="Y184" s="211"/>
      <c r="Z184" s="211"/>
      <c r="AA184" s="211"/>
      <c r="AB184" s="211"/>
      <c r="AC184" s="211"/>
      <c r="AD184" s="211"/>
      <c r="AE184" s="211" t="s">
        <v>131</v>
      </c>
      <c r="AF184" s="211">
        <v>0</v>
      </c>
      <c r="AG184" s="211"/>
      <c r="AH184" s="211"/>
      <c r="AI184" s="211"/>
      <c r="AJ184" s="211"/>
      <c r="AK184" s="211"/>
      <c r="AL184" s="211"/>
      <c r="AM184" s="211"/>
      <c r="AN184" s="211"/>
      <c r="AO184" s="211"/>
      <c r="AP184" s="211"/>
      <c r="AQ184" s="211"/>
      <c r="AR184" s="211"/>
      <c r="AS184" s="211"/>
      <c r="AT184" s="211"/>
      <c r="AU184" s="211"/>
      <c r="AV184" s="211"/>
      <c r="AW184" s="211"/>
      <c r="AX184" s="211"/>
      <c r="AY184" s="211"/>
      <c r="AZ184" s="211"/>
      <c r="BA184" s="211"/>
      <c r="BB184" s="211"/>
      <c r="BC184" s="211"/>
      <c r="BD184" s="211"/>
      <c r="BE184" s="211"/>
      <c r="BF184" s="211"/>
      <c r="BG184" s="211"/>
      <c r="BH184" s="211"/>
    </row>
    <row r="185" spans="1:60" outlineLevel="1" x14ac:dyDescent="0.25">
      <c r="A185" s="212">
        <v>79</v>
      </c>
      <c r="B185" s="218" t="s">
        <v>340</v>
      </c>
      <c r="C185" s="263" t="s">
        <v>341</v>
      </c>
      <c r="D185" s="220" t="s">
        <v>128</v>
      </c>
      <c r="E185" s="227">
        <v>126.32</v>
      </c>
      <c r="F185" s="230">
        <f>H185+J185</f>
        <v>0</v>
      </c>
      <c r="G185" s="231">
        <f>ROUND(E185*F185,2)</f>
        <v>0</v>
      </c>
      <c r="H185" s="231"/>
      <c r="I185" s="231">
        <f>ROUND(E185*H185,2)</f>
        <v>0</v>
      </c>
      <c r="J185" s="231"/>
      <c r="K185" s="231">
        <f>ROUND(E185*J185,2)</f>
        <v>0</v>
      </c>
      <c r="L185" s="231">
        <v>0</v>
      </c>
      <c r="M185" s="231">
        <f>G185*(1+L185/100)</f>
        <v>0</v>
      </c>
      <c r="N185" s="221">
        <v>1.0710000000000001E-2</v>
      </c>
      <c r="O185" s="221">
        <f>ROUND(E185*N185,5)</f>
        <v>1.3528899999999999</v>
      </c>
      <c r="P185" s="221">
        <v>0</v>
      </c>
      <c r="Q185" s="221">
        <f>ROUND(E185*P185,5)</f>
        <v>0</v>
      </c>
      <c r="R185" s="221"/>
      <c r="S185" s="221"/>
      <c r="T185" s="222">
        <v>0.627</v>
      </c>
      <c r="U185" s="221">
        <f>ROUND(E185*T185,2)</f>
        <v>79.2</v>
      </c>
      <c r="V185" s="211"/>
      <c r="W185" s="211"/>
      <c r="X185" s="211"/>
      <c r="Y185" s="211"/>
      <c r="Z185" s="211"/>
      <c r="AA185" s="211"/>
      <c r="AB185" s="211"/>
      <c r="AC185" s="211"/>
      <c r="AD185" s="211"/>
      <c r="AE185" s="211" t="s">
        <v>129</v>
      </c>
      <c r="AF185" s="211"/>
      <c r="AG185" s="211"/>
      <c r="AH185" s="211"/>
      <c r="AI185" s="211"/>
      <c r="AJ185" s="211"/>
      <c r="AK185" s="211"/>
      <c r="AL185" s="211"/>
      <c r="AM185" s="211"/>
      <c r="AN185" s="211"/>
      <c r="AO185" s="211"/>
      <c r="AP185" s="211"/>
      <c r="AQ185" s="211"/>
      <c r="AR185" s="211"/>
      <c r="AS185" s="211"/>
      <c r="AT185" s="211"/>
      <c r="AU185" s="211"/>
      <c r="AV185" s="211"/>
      <c r="AW185" s="211"/>
      <c r="AX185" s="211"/>
      <c r="AY185" s="211"/>
      <c r="AZ185" s="211"/>
      <c r="BA185" s="211"/>
      <c r="BB185" s="211"/>
      <c r="BC185" s="211"/>
      <c r="BD185" s="211"/>
      <c r="BE185" s="211"/>
      <c r="BF185" s="211"/>
      <c r="BG185" s="211"/>
      <c r="BH185" s="211"/>
    </row>
    <row r="186" spans="1:60" outlineLevel="1" x14ac:dyDescent="0.25">
      <c r="A186" s="212"/>
      <c r="B186" s="218"/>
      <c r="C186" s="264" t="s">
        <v>155</v>
      </c>
      <c r="D186" s="223"/>
      <c r="E186" s="228">
        <v>25.47</v>
      </c>
      <c r="F186" s="231"/>
      <c r="G186" s="231"/>
      <c r="H186" s="231"/>
      <c r="I186" s="231"/>
      <c r="J186" s="231"/>
      <c r="K186" s="231"/>
      <c r="L186" s="231"/>
      <c r="M186" s="231"/>
      <c r="N186" s="221"/>
      <c r="O186" s="221"/>
      <c r="P186" s="221"/>
      <c r="Q186" s="221"/>
      <c r="R186" s="221"/>
      <c r="S186" s="221"/>
      <c r="T186" s="222"/>
      <c r="U186" s="221"/>
      <c r="V186" s="211"/>
      <c r="W186" s="211"/>
      <c r="X186" s="211"/>
      <c r="Y186" s="211"/>
      <c r="Z186" s="211"/>
      <c r="AA186" s="211"/>
      <c r="AB186" s="211"/>
      <c r="AC186" s="211"/>
      <c r="AD186" s="211"/>
      <c r="AE186" s="211" t="s">
        <v>131</v>
      </c>
      <c r="AF186" s="211">
        <v>0</v>
      </c>
      <c r="AG186" s="211"/>
      <c r="AH186" s="211"/>
      <c r="AI186" s="211"/>
      <c r="AJ186" s="211"/>
      <c r="AK186" s="211"/>
      <c r="AL186" s="211"/>
      <c r="AM186" s="211"/>
      <c r="AN186" s="211"/>
      <c r="AO186" s="211"/>
      <c r="AP186" s="211"/>
      <c r="AQ186" s="211"/>
      <c r="AR186" s="211"/>
      <c r="AS186" s="211"/>
      <c r="AT186" s="211"/>
      <c r="AU186" s="211"/>
      <c r="AV186" s="211"/>
      <c r="AW186" s="211"/>
      <c r="AX186" s="211"/>
      <c r="AY186" s="211"/>
      <c r="AZ186" s="211"/>
      <c r="BA186" s="211"/>
      <c r="BB186" s="211"/>
      <c r="BC186" s="211"/>
      <c r="BD186" s="211"/>
      <c r="BE186" s="211"/>
      <c r="BF186" s="211"/>
      <c r="BG186" s="211"/>
      <c r="BH186" s="211"/>
    </row>
    <row r="187" spans="1:60" outlineLevel="1" x14ac:dyDescent="0.25">
      <c r="A187" s="212"/>
      <c r="B187" s="218"/>
      <c r="C187" s="264" t="s">
        <v>156</v>
      </c>
      <c r="D187" s="223"/>
      <c r="E187" s="228">
        <v>16.04</v>
      </c>
      <c r="F187" s="231"/>
      <c r="G187" s="231"/>
      <c r="H187" s="231"/>
      <c r="I187" s="231"/>
      <c r="J187" s="231"/>
      <c r="K187" s="231"/>
      <c r="L187" s="231"/>
      <c r="M187" s="231"/>
      <c r="N187" s="221"/>
      <c r="O187" s="221"/>
      <c r="P187" s="221"/>
      <c r="Q187" s="221"/>
      <c r="R187" s="221"/>
      <c r="S187" s="221"/>
      <c r="T187" s="222"/>
      <c r="U187" s="221"/>
      <c r="V187" s="211"/>
      <c r="W187" s="211"/>
      <c r="X187" s="211"/>
      <c r="Y187" s="211"/>
      <c r="Z187" s="211"/>
      <c r="AA187" s="211"/>
      <c r="AB187" s="211"/>
      <c r="AC187" s="211"/>
      <c r="AD187" s="211"/>
      <c r="AE187" s="211" t="s">
        <v>131</v>
      </c>
      <c r="AF187" s="211">
        <v>0</v>
      </c>
      <c r="AG187" s="211"/>
      <c r="AH187" s="211"/>
      <c r="AI187" s="211"/>
      <c r="AJ187" s="211"/>
      <c r="AK187" s="211"/>
      <c r="AL187" s="211"/>
      <c r="AM187" s="211"/>
      <c r="AN187" s="211"/>
      <c r="AO187" s="211"/>
      <c r="AP187" s="211"/>
      <c r="AQ187" s="211"/>
      <c r="AR187" s="211"/>
      <c r="AS187" s="211"/>
      <c r="AT187" s="211"/>
      <c r="AU187" s="211"/>
      <c r="AV187" s="211"/>
      <c r="AW187" s="211"/>
      <c r="AX187" s="211"/>
      <c r="AY187" s="211"/>
      <c r="AZ187" s="211"/>
      <c r="BA187" s="211"/>
      <c r="BB187" s="211"/>
      <c r="BC187" s="211"/>
      <c r="BD187" s="211"/>
      <c r="BE187" s="211"/>
      <c r="BF187" s="211"/>
      <c r="BG187" s="211"/>
      <c r="BH187" s="211"/>
    </row>
    <row r="188" spans="1:60" outlineLevel="1" x14ac:dyDescent="0.25">
      <c r="A188" s="212"/>
      <c r="B188" s="218"/>
      <c r="C188" s="264" t="s">
        <v>157</v>
      </c>
      <c r="D188" s="223"/>
      <c r="E188" s="228">
        <v>19.28</v>
      </c>
      <c r="F188" s="231"/>
      <c r="G188" s="231"/>
      <c r="H188" s="231"/>
      <c r="I188" s="231"/>
      <c r="J188" s="231"/>
      <c r="K188" s="231"/>
      <c r="L188" s="231"/>
      <c r="M188" s="231"/>
      <c r="N188" s="221"/>
      <c r="O188" s="221"/>
      <c r="P188" s="221"/>
      <c r="Q188" s="221"/>
      <c r="R188" s="221"/>
      <c r="S188" s="221"/>
      <c r="T188" s="222"/>
      <c r="U188" s="221"/>
      <c r="V188" s="211"/>
      <c r="W188" s="211"/>
      <c r="X188" s="211"/>
      <c r="Y188" s="211"/>
      <c r="Z188" s="211"/>
      <c r="AA188" s="211"/>
      <c r="AB188" s="211"/>
      <c r="AC188" s="211"/>
      <c r="AD188" s="211"/>
      <c r="AE188" s="211" t="s">
        <v>131</v>
      </c>
      <c r="AF188" s="211">
        <v>0</v>
      </c>
      <c r="AG188" s="211"/>
      <c r="AH188" s="211"/>
      <c r="AI188" s="211"/>
      <c r="AJ188" s="211"/>
      <c r="AK188" s="211"/>
      <c r="AL188" s="211"/>
      <c r="AM188" s="211"/>
      <c r="AN188" s="211"/>
      <c r="AO188" s="211"/>
      <c r="AP188" s="211"/>
      <c r="AQ188" s="211"/>
      <c r="AR188" s="211"/>
      <c r="AS188" s="211"/>
      <c r="AT188" s="211"/>
      <c r="AU188" s="211"/>
      <c r="AV188" s="211"/>
      <c r="AW188" s="211"/>
      <c r="AX188" s="211"/>
      <c r="AY188" s="211"/>
      <c r="AZ188" s="211"/>
      <c r="BA188" s="211"/>
      <c r="BB188" s="211"/>
      <c r="BC188" s="211"/>
      <c r="BD188" s="211"/>
      <c r="BE188" s="211"/>
      <c r="BF188" s="211"/>
      <c r="BG188" s="211"/>
      <c r="BH188" s="211"/>
    </row>
    <row r="189" spans="1:60" outlineLevel="1" x14ac:dyDescent="0.25">
      <c r="A189" s="212"/>
      <c r="B189" s="218"/>
      <c r="C189" s="264" t="s">
        <v>158</v>
      </c>
      <c r="D189" s="223"/>
      <c r="E189" s="228">
        <v>30.39</v>
      </c>
      <c r="F189" s="231"/>
      <c r="G189" s="231"/>
      <c r="H189" s="231"/>
      <c r="I189" s="231"/>
      <c r="J189" s="231"/>
      <c r="K189" s="231"/>
      <c r="L189" s="231"/>
      <c r="M189" s="231"/>
      <c r="N189" s="221"/>
      <c r="O189" s="221"/>
      <c r="P189" s="221"/>
      <c r="Q189" s="221"/>
      <c r="R189" s="221"/>
      <c r="S189" s="221"/>
      <c r="T189" s="222"/>
      <c r="U189" s="221"/>
      <c r="V189" s="211"/>
      <c r="W189" s="211"/>
      <c r="X189" s="211"/>
      <c r="Y189" s="211"/>
      <c r="Z189" s="211"/>
      <c r="AA189" s="211"/>
      <c r="AB189" s="211"/>
      <c r="AC189" s="211"/>
      <c r="AD189" s="211"/>
      <c r="AE189" s="211" t="s">
        <v>131</v>
      </c>
      <c r="AF189" s="211">
        <v>0</v>
      </c>
      <c r="AG189" s="211"/>
      <c r="AH189" s="211"/>
      <c r="AI189" s="211"/>
      <c r="AJ189" s="211"/>
      <c r="AK189" s="211"/>
      <c r="AL189" s="211"/>
      <c r="AM189" s="211"/>
      <c r="AN189" s="211"/>
      <c r="AO189" s="211"/>
      <c r="AP189" s="211"/>
      <c r="AQ189" s="211"/>
      <c r="AR189" s="211"/>
      <c r="AS189" s="211"/>
      <c r="AT189" s="211"/>
      <c r="AU189" s="211"/>
      <c r="AV189" s="211"/>
      <c r="AW189" s="211"/>
      <c r="AX189" s="211"/>
      <c r="AY189" s="211"/>
      <c r="AZ189" s="211"/>
      <c r="BA189" s="211"/>
      <c r="BB189" s="211"/>
      <c r="BC189" s="211"/>
      <c r="BD189" s="211"/>
      <c r="BE189" s="211"/>
      <c r="BF189" s="211"/>
      <c r="BG189" s="211"/>
      <c r="BH189" s="211"/>
    </row>
    <row r="190" spans="1:60" outlineLevel="1" x14ac:dyDescent="0.25">
      <c r="A190" s="212"/>
      <c r="B190" s="218"/>
      <c r="C190" s="264" t="s">
        <v>159</v>
      </c>
      <c r="D190" s="223"/>
      <c r="E190" s="228">
        <v>20.78</v>
      </c>
      <c r="F190" s="231"/>
      <c r="G190" s="231"/>
      <c r="H190" s="231"/>
      <c r="I190" s="231"/>
      <c r="J190" s="231"/>
      <c r="K190" s="231"/>
      <c r="L190" s="231"/>
      <c r="M190" s="231"/>
      <c r="N190" s="221"/>
      <c r="O190" s="221"/>
      <c r="P190" s="221"/>
      <c r="Q190" s="221"/>
      <c r="R190" s="221"/>
      <c r="S190" s="221"/>
      <c r="T190" s="222"/>
      <c r="U190" s="221"/>
      <c r="V190" s="211"/>
      <c r="W190" s="211"/>
      <c r="X190" s="211"/>
      <c r="Y190" s="211"/>
      <c r="Z190" s="211"/>
      <c r="AA190" s="211"/>
      <c r="AB190" s="211"/>
      <c r="AC190" s="211"/>
      <c r="AD190" s="211"/>
      <c r="AE190" s="211" t="s">
        <v>131</v>
      </c>
      <c r="AF190" s="211">
        <v>0</v>
      </c>
      <c r="AG190" s="211"/>
      <c r="AH190" s="211"/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1"/>
      <c r="AT190" s="211"/>
      <c r="AU190" s="211"/>
      <c r="AV190" s="211"/>
      <c r="AW190" s="211"/>
      <c r="AX190" s="211"/>
      <c r="AY190" s="211"/>
      <c r="AZ190" s="211"/>
      <c r="BA190" s="211"/>
      <c r="BB190" s="211"/>
      <c r="BC190" s="211"/>
      <c r="BD190" s="211"/>
      <c r="BE190" s="211"/>
      <c r="BF190" s="211"/>
      <c r="BG190" s="211"/>
      <c r="BH190" s="211"/>
    </row>
    <row r="191" spans="1:60" outlineLevel="1" x14ac:dyDescent="0.25">
      <c r="A191" s="212"/>
      <c r="B191" s="218"/>
      <c r="C191" s="264" t="s">
        <v>160</v>
      </c>
      <c r="D191" s="223"/>
      <c r="E191" s="228">
        <v>14.36</v>
      </c>
      <c r="F191" s="231"/>
      <c r="G191" s="231"/>
      <c r="H191" s="231"/>
      <c r="I191" s="231"/>
      <c r="J191" s="231"/>
      <c r="K191" s="231"/>
      <c r="L191" s="231"/>
      <c r="M191" s="231"/>
      <c r="N191" s="221"/>
      <c r="O191" s="221"/>
      <c r="P191" s="221"/>
      <c r="Q191" s="221"/>
      <c r="R191" s="221"/>
      <c r="S191" s="221"/>
      <c r="T191" s="222"/>
      <c r="U191" s="221"/>
      <c r="V191" s="211"/>
      <c r="W191" s="211"/>
      <c r="X191" s="211"/>
      <c r="Y191" s="211"/>
      <c r="Z191" s="211"/>
      <c r="AA191" s="211"/>
      <c r="AB191" s="211"/>
      <c r="AC191" s="211"/>
      <c r="AD191" s="211"/>
      <c r="AE191" s="211" t="s">
        <v>131</v>
      </c>
      <c r="AF191" s="211">
        <v>0</v>
      </c>
      <c r="AG191" s="211"/>
      <c r="AH191" s="211"/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11"/>
      <c r="AT191" s="211"/>
      <c r="AU191" s="211"/>
      <c r="AV191" s="211"/>
      <c r="AW191" s="211"/>
      <c r="AX191" s="211"/>
      <c r="AY191" s="211"/>
      <c r="AZ191" s="211"/>
      <c r="BA191" s="211"/>
      <c r="BB191" s="211"/>
      <c r="BC191" s="211"/>
      <c r="BD191" s="211"/>
      <c r="BE191" s="211"/>
      <c r="BF191" s="211"/>
      <c r="BG191" s="211"/>
      <c r="BH191" s="211"/>
    </row>
    <row r="192" spans="1:60" outlineLevel="1" x14ac:dyDescent="0.25">
      <c r="A192" s="212">
        <v>80</v>
      </c>
      <c r="B192" s="218" t="s">
        <v>342</v>
      </c>
      <c r="C192" s="263" t="s">
        <v>343</v>
      </c>
      <c r="D192" s="220" t="s">
        <v>128</v>
      </c>
      <c r="E192" s="227">
        <v>126.32</v>
      </c>
      <c r="F192" s="230">
        <f>H192+J192</f>
        <v>0</v>
      </c>
      <c r="G192" s="231">
        <f>ROUND(E192*F192,2)</f>
        <v>0</v>
      </c>
      <c r="H192" s="231"/>
      <c r="I192" s="231">
        <f>ROUND(E192*H192,2)</f>
        <v>0</v>
      </c>
      <c r="J192" s="231"/>
      <c r="K192" s="231">
        <f>ROUND(E192*J192,2)</f>
        <v>0</v>
      </c>
      <c r="L192" s="231">
        <v>0</v>
      </c>
      <c r="M192" s="231">
        <f>G192*(1+L192/100)</f>
        <v>0</v>
      </c>
      <c r="N192" s="221">
        <v>1.0710000000000001E-2</v>
      </c>
      <c r="O192" s="221">
        <f>ROUND(E192*N192,5)</f>
        <v>1.3528899999999999</v>
      </c>
      <c r="P192" s="221">
        <v>0</v>
      </c>
      <c r="Q192" s="221">
        <f>ROUND(E192*P192,5)</f>
        <v>0</v>
      </c>
      <c r="R192" s="221"/>
      <c r="S192" s="221"/>
      <c r="T192" s="222">
        <v>0.627</v>
      </c>
      <c r="U192" s="221">
        <f>ROUND(E192*T192,2)</f>
        <v>79.2</v>
      </c>
      <c r="V192" s="211"/>
      <c r="W192" s="211"/>
      <c r="X192" s="211"/>
      <c r="Y192" s="211"/>
      <c r="Z192" s="211"/>
      <c r="AA192" s="211"/>
      <c r="AB192" s="211"/>
      <c r="AC192" s="211"/>
      <c r="AD192" s="211"/>
      <c r="AE192" s="211" t="s">
        <v>129</v>
      </c>
      <c r="AF192" s="211"/>
      <c r="AG192" s="211"/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11"/>
      <c r="AT192" s="211"/>
      <c r="AU192" s="211"/>
      <c r="AV192" s="211"/>
      <c r="AW192" s="211"/>
      <c r="AX192" s="211"/>
      <c r="AY192" s="211"/>
      <c r="AZ192" s="211"/>
      <c r="BA192" s="211"/>
      <c r="BB192" s="211"/>
      <c r="BC192" s="211"/>
      <c r="BD192" s="211"/>
      <c r="BE192" s="211"/>
      <c r="BF192" s="211"/>
      <c r="BG192" s="211"/>
      <c r="BH192" s="211"/>
    </row>
    <row r="193" spans="1:60" outlineLevel="1" x14ac:dyDescent="0.25">
      <c r="A193" s="212">
        <v>81</v>
      </c>
      <c r="B193" s="218" t="s">
        <v>344</v>
      </c>
      <c r="C193" s="263" t="s">
        <v>345</v>
      </c>
      <c r="D193" s="220" t="s">
        <v>128</v>
      </c>
      <c r="E193" s="227">
        <v>126.32</v>
      </c>
      <c r="F193" s="230">
        <f>H193+J193</f>
        <v>0</v>
      </c>
      <c r="G193" s="231">
        <f>ROUND(E193*F193,2)</f>
        <v>0</v>
      </c>
      <c r="H193" s="231"/>
      <c r="I193" s="231">
        <f>ROUND(E193*H193,2)</f>
        <v>0</v>
      </c>
      <c r="J193" s="231"/>
      <c r="K193" s="231">
        <f>ROUND(E193*J193,2)</f>
        <v>0</v>
      </c>
      <c r="L193" s="231">
        <v>0</v>
      </c>
      <c r="M193" s="231">
        <f>G193*(1+L193/100)</f>
        <v>0</v>
      </c>
      <c r="N193" s="221">
        <v>1.0710000000000001E-2</v>
      </c>
      <c r="O193" s="221">
        <f>ROUND(E193*N193,5)</f>
        <v>1.3528899999999999</v>
      </c>
      <c r="P193" s="221">
        <v>0</v>
      </c>
      <c r="Q193" s="221">
        <f>ROUND(E193*P193,5)</f>
        <v>0</v>
      </c>
      <c r="R193" s="221"/>
      <c r="S193" s="221"/>
      <c r="T193" s="222">
        <v>0.627</v>
      </c>
      <c r="U193" s="221">
        <f>ROUND(E193*T193,2)</f>
        <v>79.2</v>
      </c>
      <c r="V193" s="211"/>
      <c r="W193" s="211"/>
      <c r="X193" s="211"/>
      <c r="Y193" s="211"/>
      <c r="Z193" s="211"/>
      <c r="AA193" s="211"/>
      <c r="AB193" s="211"/>
      <c r="AC193" s="211"/>
      <c r="AD193" s="211"/>
      <c r="AE193" s="211" t="s">
        <v>129</v>
      </c>
      <c r="AF193" s="211"/>
      <c r="AG193" s="211"/>
      <c r="AH193" s="211"/>
      <c r="AI193" s="211"/>
      <c r="AJ193" s="211"/>
      <c r="AK193" s="211"/>
      <c r="AL193" s="211"/>
      <c r="AM193" s="211"/>
      <c r="AN193" s="211"/>
      <c r="AO193" s="211"/>
      <c r="AP193" s="211"/>
      <c r="AQ193" s="211"/>
      <c r="AR193" s="211"/>
      <c r="AS193" s="211"/>
      <c r="AT193" s="211"/>
      <c r="AU193" s="211"/>
      <c r="AV193" s="211"/>
      <c r="AW193" s="211"/>
      <c r="AX193" s="211"/>
      <c r="AY193" s="211"/>
      <c r="AZ193" s="211"/>
      <c r="BA193" s="211"/>
      <c r="BB193" s="211"/>
      <c r="BC193" s="211"/>
      <c r="BD193" s="211"/>
      <c r="BE193" s="211"/>
      <c r="BF193" s="211"/>
      <c r="BG193" s="211"/>
      <c r="BH193" s="211"/>
    </row>
    <row r="194" spans="1:60" outlineLevel="1" x14ac:dyDescent="0.25">
      <c r="A194" s="212">
        <v>82</v>
      </c>
      <c r="B194" s="218" t="s">
        <v>346</v>
      </c>
      <c r="C194" s="263" t="s">
        <v>347</v>
      </c>
      <c r="D194" s="220" t="s">
        <v>128</v>
      </c>
      <c r="E194" s="227">
        <v>126.32</v>
      </c>
      <c r="F194" s="230">
        <f>H194+J194</f>
        <v>0</v>
      </c>
      <c r="G194" s="231">
        <f>ROUND(E194*F194,2)</f>
        <v>0</v>
      </c>
      <c r="H194" s="231"/>
      <c r="I194" s="231">
        <f>ROUND(E194*H194,2)</f>
        <v>0</v>
      </c>
      <c r="J194" s="231"/>
      <c r="K194" s="231">
        <f>ROUND(E194*J194,2)</f>
        <v>0</v>
      </c>
      <c r="L194" s="231">
        <v>0</v>
      </c>
      <c r="M194" s="231">
        <f>G194*(1+L194/100)</f>
        <v>0</v>
      </c>
      <c r="N194" s="221">
        <v>1.0710000000000001E-2</v>
      </c>
      <c r="O194" s="221">
        <f>ROUND(E194*N194,5)</f>
        <v>1.3528899999999999</v>
      </c>
      <c r="P194" s="221">
        <v>0</v>
      </c>
      <c r="Q194" s="221">
        <f>ROUND(E194*P194,5)</f>
        <v>0</v>
      </c>
      <c r="R194" s="221"/>
      <c r="S194" s="221"/>
      <c r="T194" s="222">
        <v>0.627</v>
      </c>
      <c r="U194" s="221">
        <f>ROUND(E194*T194,2)</f>
        <v>79.2</v>
      </c>
      <c r="V194" s="211"/>
      <c r="W194" s="211"/>
      <c r="X194" s="211"/>
      <c r="Y194" s="211"/>
      <c r="Z194" s="211"/>
      <c r="AA194" s="211"/>
      <c r="AB194" s="211"/>
      <c r="AC194" s="211"/>
      <c r="AD194" s="211"/>
      <c r="AE194" s="211" t="s">
        <v>129</v>
      </c>
      <c r="AF194" s="211"/>
      <c r="AG194" s="211"/>
      <c r="AH194" s="211"/>
      <c r="AI194" s="211"/>
      <c r="AJ194" s="211"/>
      <c r="AK194" s="211"/>
      <c r="AL194" s="211"/>
      <c r="AM194" s="211"/>
      <c r="AN194" s="211"/>
      <c r="AO194" s="211"/>
      <c r="AP194" s="211"/>
      <c r="AQ194" s="211"/>
      <c r="AR194" s="211"/>
      <c r="AS194" s="211"/>
      <c r="AT194" s="211"/>
      <c r="AU194" s="211"/>
      <c r="AV194" s="211"/>
      <c r="AW194" s="211"/>
      <c r="AX194" s="211"/>
      <c r="AY194" s="211"/>
      <c r="AZ194" s="211"/>
      <c r="BA194" s="211"/>
      <c r="BB194" s="211"/>
      <c r="BC194" s="211"/>
      <c r="BD194" s="211"/>
      <c r="BE194" s="211"/>
      <c r="BF194" s="211"/>
      <c r="BG194" s="211"/>
      <c r="BH194" s="211"/>
    </row>
    <row r="195" spans="1:60" outlineLevel="1" x14ac:dyDescent="0.25">
      <c r="A195" s="212">
        <v>83</v>
      </c>
      <c r="B195" s="218" t="s">
        <v>348</v>
      </c>
      <c r="C195" s="263" t="s">
        <v>349</v>
      </c>
      <c r="D195" s="220" t="s">
        <v>128</v>
      </c>
      <c r="E195" s="227">
        <v>126.32</v>
      </c>
      <c r="F195" s="230">
        <f>H195+J195</f>
        <v>0</v>
      </c>
      <c r="G195" s="231">
        <f>ROUND(E195*F195,2)</f>
        <v>0</v>
      </c>
      <c r="H195" s="231"/>
      <c r="I195" s="231">
        <f>ROUND(E195*H195,2)</f>
        <v>0</v>
      </c>
      <c r="J195" s="231"/>
      <c r="K195" s="231">
        <f>ROUND(E195*J195,2)</f>
        <v>0</v>
      </c>
      <c r="L195" s="231">
        <v>0</v>
      </c>
      <c r="M195" s="231">
        <f>G195*(1+L195/100)</f>
        <v>0</v>
      </c>
      <c r="N195" s="221">
        <v>1.0710000000000001E-2</v>
      </c>
      <c r="O195" s="221">
        <f>ROUND(E195*N195,5)</f>
        <v>1.3528899999999999</v>
      </c>
      <c r="P195" s="221">
        <v>0</v>
      </c>
      <c r="Q195" s="221">
        <f>ROUND(E195*P195,5)</f>
        <v>0</v>
      </c>
      <c r="R195" s="221"/>
      <c r="S195" s="221"/>
      <c r="T195" s="222">
        <v>0.627</v>
      </c>
      <c r="U195" s="221">
        <f>ROUND(E195*T195,2)</f>
        <v>79.2</v>
      </c>
      <c r="V195" s="211"/>
      <c r="W195" s="211"/>
      <c r="X195" s="211"/>
      <c r="Y195" s="211"/>
      <c r="Z195" s="211"/>
      <c r="AA195" s="211"/>
      <c r="AB195" s="211"/>
      <c r="AC195" s="211"/>
      <c r="AD195" s="211"/>
      <c r="AE195" s="211" t="s">
        <v>129</v>
      </c>
      <c r="AF195" s="211"/>
      <c r="AG195" s="211"/>
      <c r="AH195" s="211"/>
      <c r="AI195" s="211"/>
      <c r="AJ195" s="211"/>
      <c r="AK195" s="211"/>
      <c r="AL195" s="211"/>
      <c r="AM195" s="211"/>
      <c r="AN195" s="211"/>
      <c r="AO195" s="211"/>
      <c r="AP195" s="211"/>
      <c r="AQ195" s="211"/>
      <c r="AR195" s="211"/>
      <c r="AS195" s="211"/>
      <c r="AT195" s="211"/>
      <c r="AU195" s="211"/>
      <c r="AV195" s="211"/>
      <c r="AW195" s="211"/>
      <c r="AX195" s="211"/>
      <c r="AY195" s="211"/>
      <c r="AZ195" s="211"/>
      <c r="BA195" s="211"/>
      <c r="BB195" s="211"/>
      <c r="BC195" s="211"/>
      <c r="BD195" s="211"/>
      <c r="BE195" s="211"/>
      <c r="BF195" s="211"/>
      <c r="BG195" s="211"/>
      <c r="BH195" s="211"/>
    </row>
    <row r="196" spans="1:60" outlineLevel="1" x14ac:dyDescent="0.25">
      <c r="A196" s="212">
        <v>84</v>
      </c>
      <c r="B196" s="218" t="s">
        <v>350</v>
      </c>
      <c r="C196" s="263" t="s">
        <v>351</v>
      </c>
      <c r="D196" s="220" t="s">
        <v>128</v>
      </c>
      <c r="E196" s="227">
        <v>126.32</v>
      </c>
      <c r="F196" s="230">
        <f>H196+J196</f>
        <v>0</v>
      </c>
      <c r="G196" s="231">
        <f>ROUND(E196*F196,2)</f>
        <v>0</v>
      </c>
      <c r="H196" s="231"/>
      <c r="I196" s="231">
        <f>ROUND(E196*H196,2)</f>
        <v>0</v>
      </c>
      <c r="J196" s="231"/>
      <c r="K196" s="231">
        <f>ROUND(E196*J196,2)</f>
        <v>0</v>
      </c>
      <c r="L196" s="231">
        <v>0</v>
      </c>
      <c r="M196" s="231">
        <f>G196*(1+L196/100)</f>
        <v>0</v>
      </c>
      <c r="N196" s="221">
        <v>1.0710000000000001E-2</v>
      </c>
      <c r="O196" s="221">
        <f>ROUND(E196*N196,5)</f>
        <v>1.3528899999999999</v>
      </c>
      <c r="P196" s="221">
        <v>0</v>
      </c>
      <c r="Q196" s="221">
        <f>ROUND(E196*P196,5)</f>
        <v>0</v>
      </c>
      <c r="R196" s="221"/>
      <c r="S196" s="221"/>
      <c r="T196" s="222">
        <v>0.627</v>
      </c>
      <c r="U196" s="221">
        <f>ROUND(E196*T196,2)</f>
        <v>79.2</v>
      </c>
      <c r="V196" s="211"/>
      <c r="W196" s="211"/>
      <c r="X196" s="211"/>
      <c r="Y196" s="211"/>
      <c r="Z196" s="211"/>
      <c r="AA196" s="211"/>
      <c r="AB196" s="211"/>
      <c r="AC196" s="211"/>
      <c r="AD196" s="211"/>
      <c r="AE196" s="211" t="s">
        <v>129</v>
      </c>
      <c r="AF196" s="211"/>
      <c r="AG196" s="211"/>
      <c r="AH196" s="211"/>
      <c r="AI196" s="211"/>
      <c r="AJ196" s="211"/>
      <c r="AK196" s="211"/>
      <c r="AL196" s="211"/>
      <c r="AM196" s="211"/>
      <c r="AN196" s="211"/>
      <c r="AO196" s="211"/>
      <c r="AP196" s="211"/>
      <c r="AQ196" s="211"/>
      <c r="AR196" s="211"/>
      <c r="AS196" s="211"/>
      <c r="AT196" s="211"/>
      <c r="AU196" s="211"/>
      <c r="AV196" s="211"/>
      <c r="AW196" s="211"/>
      <c r="AX196" s="211"/>
      <c r="AY196" s="211"/>
      <c r="AZ196" s="211"/>
      <c r="BA196" s="211"/>
      <c r="BB196" s="211"/>
      <c r="BC196" s="211"/>
      <c r="BD196" s="211"/>
      <c r="BE196" s="211"/>
      <c r="BF196" s="211"/>
      <c r="BG196" s="211"/>
      <c r="BH196" s="211"/>
    </row>
    <row r="197" spans="1:60" outlineLevel="1" x14ac:dyDescent="0.25">
      <c r="A197" s="212">
        <v>85</v>
      </c>
      <c r="B197" s="218" t="s">
        <v>352</v>
      </c>
      <c r="C197" s="263" t="s">
        <v>353</v>
      </c>
      <c r="D197" s="220" t="s">
        <v>128</v>
      </c>
      <c r="E197" s="227">
        <v>126.32</v>
      </c>
      <c r="F197" s="230">
        <f>H197+J197</f>
        <v>0</v>
      </c>
      <c r="G197" s="231">
        <f>ROUND(E197*F197,2)</f>
        <v>0</v>
      </c>
      <c r="H197" s="231"/>
      <c r="I197" s="231">
        <f>ROUND(E197*H197,2)</f>
        <v>0</v>
      </c>
      <c r="J197" s="231"/>
      <c r="K197" s="231">
        <f>ROUND(E197*J197,2)</f>
        <v>0</v>
      </c>
      <c r="L197" s="231">
        <v>0</v>
      </c>
      <c r="M197" s="231">
        <f>G197*(1+L197/100)</f>
        <v>0</v>
      </c>
      <c r="N197" s="221">
        <v>1.0710000000000001E-2</v>
      </c>
      <c r="O197" s="221">
        <f>ROUND(E197*N197,5)</f>
        <v>1.3528899999999999</v>
      </c>
      <c r="P197" s="221">
        <v>0</v>
      </c>
      <c r="Q197" s="221">
        <f>ROUND(E197*P197,5)</f>
        <v>0</v>
      </c>
      <c r="R197" s="221"/>
      <c r="S197" s="221"/>
      <c r="T197" s="222">
        <v>0.627</v>
      </c>
      <c r="U197" s="221">
        <f>ROUND(E197*T197,2)</f>
        <v>79.2</v>
      </c>
      <c r="V197" s="211"/>
      <c r="W197" s="211"/>
      <c r="X197" s="211"/>
      <c r="Y197" s="211"/>
      <c r="Z197" s="211"/>
      <c r="AA197" s="211"/>
      <c r="AB197" s="211"/>
      <c r="AC197" s="211"/>
      <c r="AD197" s="211"/>
      <c r="AE197" s="211" t="s">
        <v>129</v>
      </c>
      <c r="AF197" s="211"/>
      <c r="AG197" s="211"/>
      <c r="AH197" s="211"/>
      <c r="AI197" s="211"/>
      <c r="AJ197" s="211"/>
      <c r="AK197" s="211"/>
      <c r="AL197" s="211"/>
      <c r="AM197" s="211"/>
      <c r="AN197" s="211"/>
      <c r="AO197" s="211"/>
      <c r="AP197" s="211"/>
      <c r="AQ197" s="211"/>
      <c r="AR197" s="211"/>
      <c r="AS197" s="211"/>
      <c r="AT197" s="211"/>
      <c r="AU197" s="211"/>
      <c r="AV197" s="211"/>
      <c r="AW197" s="211"/>
      <c r="AX197" s="211"/>
      <c r="AY197" s="211"/>
      <c r="AZ197" s="211"/>
      <c r="BA197" s="211"/>
      <c r="BB197" s="211"/>
      <c r="BC197" s="211"/>
      <c r="BD197" s="211"/>
      <c r="BE197" s="211"/>
      <c r="BF197" s="211"/>
      <c r="BG197" s="211"/>
      <c r="BH197" s="211"/>
    </row>
    <row r="198" spans="1:60" outlineLevel="1" x14ac:dyDescent="0.25">
      <c r="A198" s="212">
        <v>86</v>
      </c>
      <c r="B198" s="218" t="s">
        <v>352</v>
      </c>
      <c r="C198" s="263" t="s">
        <v>354</v>
      </c>
      <c r="D198" s="220" t="s">
        <v>174</v>
      </c>
      <c r="E198" s="227">
        <v>1</v>
      </c>
      <c r="F198" s="230">
        <f>H198+J198</f>
        <v>0</v>
      </c>
      <c r="G198" s="231">
        <f>ROUND(E198*F198,2)</f>
        <v>0</v>
      </c>
      <c r="H198" s="231"/>
      <c r="I198" s="231">
        <f>ROUND(E198*H198,2)</f>
        <v>0</v>
      </c>
      <c r="J198" s="231"/>
      <c r="K198" s="231">
        <f>ROUND(E198*J198,2)</f>
        <v>0</v>
      </c>
      <c r="L198" s="231">
        <v>0</v>
      </c>
      <c r="M198" s="231">
        <f>G198*(1+L198/100)</f>
        <v>0</v>
      </c>
      <c r="N198" s="221">
        <v>1.0710000000000001E-2</v>
      </c>
      <c r="O198" s="221">
        <f>ROUND(E198*N198,5)</f>
        <v>1.0710000000000001E-2</v>
      </c>
      <c r="P198" s="221">
        <v>0</v>
      </c>
      <c r="Q198" s="221">
        <f>ROUND(E198*P198,5)</f>
        <v>0</v>
      </c>
      <c r="R198" s="221"/>
      <c r="S198" s="221"/>
      <c r="T198" s="222">
        <v>0.627</v>
      </c>
      <c r="U198" s="221">
        <f>ROUND(E198*T198,2)</f>
        <v>0.63</v>
      </c>
      <c r="V198" s="211"/>
      <c r="W198" s="211"/>
      <c r="X198" s="211"/>
      <c r="Y198" s="211"/>
      <c r="Z198" s="211"/>
      <c r="AA198" s="211"/>
      <c r="AB198" s="211"/>
      <c r="AC198" s="211"/>
      <c r="AD198" s="211"/>
      <c r="AE198" s="211" t="s">
        <v>129</v>
      </c>
      <c r="AF198" s="211"/>
      <c r="AG198" s="211"/>
      <c r="AH198" s="211"/>
      <c r="AI198" s="211"/>
      <c r="AJ198" s="211"/>
      <c r="AK198" s="211"/>
      <c r="AL198" s="211"/>
      <c r="AM198" s="211"/>
      <c r="AN198" s="211"/>
      <c r="AO198" s="211"/>
      <c r="AP198" s="211"/>
      <c r="AQ198" s="211"/>
      <c r="AR198" s="211"/>
      <c r="AS198" s="211"/>
      <c r="AT198" s="211"/>
      <c r="AU198" s="211"/>
      <c r="AV198" s="211"/>
      <c r="AW198" s="211"/>
      <c r="AX198" s="211"/>
      <c r="AY198" s="211"/>
      <c r="AZ198" s="211"/>
      <c r="BA198" s="211"/>
      <c r="BB198" s="211"/>
      <c r="BC198" s="211"/>
      <c r="BD198" s="211"/>
      <c r="BE198" s="211"/>
      <c r="BF198" s="211"/>
      <c r="BG198" s="211"/>
      <c r="BH198" s="211"/>
    </row>
    <row r="199" spans="1:60" x14ac:dyDescent="0.25">
      <c r="A199" s="213" t="s">
        <v>124</v>
      </c>
      <c r="B199" s="219" t="s">
        <v>91</v>
      </c>
      <c r="C199" s="265" t="s">
        <v>92</v>
      </c>
      <c r="D199" s="224"/>
      <c r="E199" s="229"/>
      <c r="F199" s="232"/>
      <c r="G199" s="232">
        <f>SUMIF(AE200:AE218,"&lt;&gt;NOR",G200:G218)</f>
        <v>0</v>
      </c>
      <c r="H199" s="232"/>
      <c r="I199" s="232">
        <f>SUM(I200:I218)</f>
        <v>0</v>
      </c>
      <c r="J199" s="232"/>
      <c r="K199" s="232">
        <f>SUM(K200:K218)</f>
        <v>0</v>
      </c>
      <c r="L199" s="232"/>
      <c r="M199" s="232">
        <f>SUM(M200:M218)</f>
        <v>0</v>
      </c>
      <c r="N199" s="225"/>
      <c r="O199" s="225">
        <f>SUM(O200:O218)</f>
        <v>4.6600000000000003E-2</v>
      </c>
      <c r="P199" s="225"/>
      <c r="Q199" s="225">
        <f>SUM(Q200:Q218)</f>
        <v>2.2919999999999999E-2</v>
      </c>
      <c r="R199" s="225"/>
      <c r="S199" s="225"/>
      <c r="T199" s="226"/>
      <c r="U199" s="225">
        <f>SUM(U200:U218)</f>
        <v>13.5</v>
      </c>
      <c r="AE199" t="s">
        <v>125</v>
      </c>
    </row>
    <row r="200" spans="1:60" outlineLevel="1" x14ac:dyDescent="0.25">
      <c r="A200" s="212">
        <v>87</v>
      </c>
      <c r="B200" s="218" t="s">
        <v>355</v>
      </c>
      <c r="C200" s="263" t="s">
        <v>356</v>
      </c>
      <c r="D200" s="220" t="s">
        <v>128</v>
      </c>
      <c r="E200" s="227">
        <v>25.47</v>
      </c>
      <c r="F200" s="230">
        <f>H200+J200</f>
        <v>0</v>
      </c>
      <c r="G200" s="231">
        <f>ROUND(E200*F200,2)</f>
        <v>0</v>
      </c>
      <c r="H200" s="231"/>
      <c r="I200" s="231">
        <f>ROUND(E200*H200,2)</f>
        <v>0</v>
      </c>
      <c r="J200" s="231"/>
      <c r="K200" s="231">
        <f>ROUND(E200*J200,2)</f>
        <v>0</v>
      </c>
      <c r="L200" s="231">
        <v>0</v>
      </c>
      <c r="M200" s="231">
        <f>G200*(1+L200/100)</f>
        <v>0</v>
      </c>
      <c r="N200" s="221">
        <v>0</v>
      </c>
      <c r="O200" s="221">
        <f>ROUND(E200*N200,5)</f>
        <v>0</v>
      </c>
      <c r="P200" s="221">
        <v>8.9999999999999998E-4</v>
      </c>
      <c r="Q200" s="221">
        <f>ROUND(E200*P200,5)</f>
        <v>2.2919999999999999E-2</v>
      </c>
      <c r="R200" s="221"/>
      <c r="S200" s="221"/>
      <c r="T200" s="222">
        <v>7.6679999999999998E-2</v>
      </c>
      <c r="U200" s="221">
        <f>ROUND(E200*T200,2)</f>
        <v>1.95</v>
      </c>
      <c r="V200" s="211"/>
      <c r="W200" s="211"/>
      <c r="X200" s="211"/>
      <c r="Y200" s="211"/>
      <c r="Z200" s="211"/>
      <c r="AA200" s="211"/>
      <c r="AB200" s="211"/>
      <c r="AC200" s="211"/>
      <c r="AD200" s="211"/>
      <c r="AE200" s="211" t="s">
        <v>129</v>
      </c>
      <c r="AF200" s="211"/>
      <c r="AG200" s="211"/>
      <c r="AH200" s="211"/>
      <c r="AI200" s="211"/>
      <c r="AJ200" s="211"/>
      <c r="AK200" s="211"/>
      <c r="AL200" s="211"/>
      <c r="AM200" s="211"/>
      <c r="AN200" s="211"/>
      <c r="AO200" s="211"/>
      <c r="AP200" s="211"/>
      <c r="AQ200" s="211"/>
      <c r="AR200" s="211"/>
      <c r="AS200" s="211"/>
      <c r="AT200" s="211"/>
      <c r="AU200" s="211"/>
      <c r="AV200" s="211"/>
      <c r="AW200" s="211"/>
      <c r="AX200" s="211"/>
      <c r="AY200" s="211"/>
      <c r="AZ200" s="211"/>
      <c r="BA200" s="211"/>
      <c r="BB200" s="211"/>
      <c r="BC200" s="211"/>
      <c r="BD200" s="211"/>
      <c r="BE200" s="211"/>
      <c r="BF200" s="211"/>
      <c r="BG200" s="211"/>
      <c r="BH200" s="211"/>
    </row>
    <row r="201" spans="1:60" outlineLevel="1" x14ac:dyDescent="0.25">
      <c r="A201" s="212"/>
      <c r="B201" s="218"/>
      <c r="C201" s="264" t="s">
        <v>155</v>
      </c>
      <c r="D201" s="223"/>
      <c r="E201" s="228">
        <v>25.47</v>
      </c>
      <c r="F201" s="231"/>
      <c r="G201" s="231"/>
      <c r="H201" s="231"/>
      <c r="I201" s="231"/>
      <c r="J201" s="231"/>
      <c r="K201" s="231"/>
      <c r="L201" s="231"/>
      <c r="M201" s="231"/>
      <c r="N201" s="221"/>
      <c r="O201" s="221"/>
      <c r="P201" s="221"/>
      <c r="Q201" s="221"/>
      <c r="R201" s="221"/>
      <c r="S201" s="221"/>
      <c r="T201" s="222"/>
      <c r="U201" s="221"/>
      <c r="V201" s="211"/>
      <c r="W201" s="211"/>
      <c r="X201" s="211"/>
      <c r="Y201" s="211"/>
      <c r="Z201" s="211"/>
      <c r="AA201" s="211"/>
      <c r="AB201" s="211"/>
      <c r="AC201" s="211"/>
      <c r="AD201" s="211"/>
      <c r="AE201" s="211" t="s">
        <v>131</v>
      </c>
      <c r="AF201" s="211">
        <v>0</v>
      </c>
      <c r="AG201" s="211"/>
      <c r="AH201" s="211"/>
      <c r="AI201" s="211"/>
      <c r="AJ201" s="211"/>
      <c r="AK201" s="211"/>
      <c r="AL201" s="211"/>
      <c r="AM201" s="211"/>
      <c r="AN201" s="211"/>
      <c r="AO201" s="211"/>
      <c r="AP201" s="211"/>
      <c r="AQ201" s="211"/>
      <c r="AR201" s="211"/>
      <c r="AS201" s="211"/>
      <c r="AT201" s="211"/>
      <c r="AU201" s="211"/>
      <c r="AV201" s="211"/>
      <c r="AW201" s="211"/>
      <c r="AX201" s="211"/>
      <c r="AY201" s="211"/>
      <c r="AZ201" s="211"/>
      <c r="BA201" s="211"/>
      <c r="BB201" s="211"/>
      <c r="BC201" s="211"/>
      <c r="BD201" s="211"/>
      <c r="BE201" s="211"/>
      <c r="BF201" s="211"/>
      <c r="BG201" s="211"/>
      <c r="BH201" s="211"/>
    </row>
    <row r="202" spans="1:60" ht="20.399999999999999" outlineLevel="1" x14ac:dyDescent="0.25">
      <c r="A202" s="212">
        <v>88</v>
      </c>
      <c r="B202" s="218" t="s">
        <v>357</v>
      </c>
      <c r="C202" s="263" t="s">
        <v>358</v>
      </c>
      <c r="D202" s="220" t="s">
        <v>128</v>
      </c>
      <c r="E202" s="227">
        <v>25.9</v>
      </c>
      <c r="F202" s="230">
        <f>H202+J202</f>
        <v>0</v>
      </c>
      <c r="G202" s="231">
        <f>ROUND(E202*F202,2)</f>
        <v>0</v>
      </c>
      <c r="H202" s="231"/>
      <c r="I202" s="231">
        <f>ROUND(E202*H202,2)</f>
        <v>0</v>
      </c>
      <c r="J202" s="231"/>
      <c r="K202" s="231">
        <f>ROUND(E202*J202,2)</f>
        <v>0</v>
      </c>
      <c r="L202" s="231">
        <v>0</v>
      </c>
      <c r="M202" s="231">
        <f>G202*(1+L202/100)</f>
        <v>0</v>
      </c>
      <c r="N202" s="221">
        <v>1.0000000000000001E-5</v>
      </c>
      <c r="O202" s="221">
        <f>ROUND(E202*N202,5)</f>
        <v>2.5999999999999998E-4</v>
      </c>
      <c r="P202" s="221">
        <v>0</v>
      </c>
      <c r="Q202" s="221">
        <f>ROUND(E202*P202,5)</f>
        <v>0</v>
      </c>
      <c r="R202" s="221"/>
      <c r="S202" s="221"/>
      <c r="T202" s="222">
        <v>2.9000000000000001E-2</v>
      </c>
      <c r="U202" s="221">
        <f>ROUND(E202*T202,2)</f>
        <v>0.75</v>
      </c>
      <c r="V202" s="211"/>
      <c r="W202" s="211"/>
      <c r="X202" s="211"/>
      <c r="Y202" s="211"/>
      <c r="Z202" s="211"/>
      <c r="AA202" s="211"/>
      <c r="AB202" s="211"/>
      <c r="AC202" s="211"/>
      <c r="AD202" s="211"/>
      <c r="AE202" s="211" t="s">
        <v>129</v>
      </c>
      <c r="AF202" s="211"/>
      <c r="AG202" s="211"/>
      <c r="AH202" s="211"/>
      <c r="AI202" s="211"/>
      <c r="AJ202" s="211"/>
      <c r="AK202" s="211"/>
      <c r="AL202" s="211"/>
      <c r="AM202" s="211"/>
      <c r="AN202" s="211"/>
      <c r="AO202" s="211"/>
      <c r="AP202" s="211"/>
      <c r="AQ202" s="211"/>
      <c r="AR202" s="211"/>
      <c r="AS202" s="211"/>
      <c r="AT202" s="211"/>
      <c r="AU202" s="211"/>
      <c r="AV202" s="211"/>
      <c r="AW202" s="211"/>
      <c r="AX202" s="211"/>
      <c r="AY202" s="211"/>
      <c r="AZ202" s="211"/>
      <c r="BA202" s="211"/>
      <c r="BB202" s="211"/>
      <c r="BC202" s="211"/>
      <c r="BD202" s="211"/>
      <c r="BE202" s="211"/>
      <c r="BF202" s="211"/>
      <c r="BG202" s="211"/>
      <c r="BH202" s="211"/>
    </row>
    <row r="203" spans="1:60" outlineLevel="1" x14ac:dyDescent="0.25">
      <c r="A203" s="212"/>
      <c r="B203" s="218"/>
      <c r="C203" s="264" t="s">
        <v>359</v>
      </c>
      <c r="D203" s="223"/>
      <c r="E203" s="228">
        <v>5.6</v>
      </c>
      <c r="F203" s="231"/>
      <c r="G203" s="231"/>
      <c r="H203" s="231"/>
      <c r="I203" s="231"/>
      <c r="J203" s="231"/>
      <c r="K203" s="231"/>
      <c r="L203" s="231"/>
      <c r="M203" s="231"/>
      <c r="N203" s="221"/>
      <c r="O203" s="221"/>
      <c r="P203" s="221"/>
      <c r="Q203" s="221"/>
      <c r="R203" s="221"/>
      <c r="S203" s="221"/>
      <c r="T203" s="222"/>
      <c r="U203" s="221"/>
      <c r="V203" s="211"/>
      <c r="W203" s="211"/>
      <c r="X203" s="211"/>
      <c r="Y203" s="211"/>
      <c r="Z203" s="211"/>
      <c r="AA203" s="211"/>
      <c r="AB203" s="211"/>
      <c r="AC203" s="211"/>
      <c r="AD203" s="211"/>
      <c r="AE203" s="211" t="s">
        <v>131</v>
      </c>
      <c r="AF203" s="211">
        <v>0</v>
      </c>
      <c r="AG203" s="211"/>
      <c r="AH203" s="211"/>
      <c r="AI203" s="211"/>
      <c r="AJ203" s="211"/>
      <c r="AK203" s="211"/>
      <c r="AL203" s="211"/>
      <c r="AM203" s="211"/>
      <c r="AN203" s="211"/>
      <c r="AO203" s="211"/>
      <c r="AP203" s="211"/>
      <c r="AQ203" s="211"/>
      <c r="AR203" s="211"/>
      <c r="AS203" s="211"/>
      <c r="AT203" s="211"/>
      <c r="AU203" s="211"/>
      <c r="AV203" s="211"/>
      <c r="AW203" s="211"/>
      <c r="AX203" s="211"/>
      <c r="AY203" s="211"/>
      <c r="AZ203" s="211"/>
      <c r="BA203" s="211"/>
      <c r="BB203" s="211"/>
      <c r="BC203" s="211"/>
      <c r="BD203" s="211"/>
      <c r="BE203" s="211"/>
      <c r="BF203" s="211"/>
      <c r="BG203" s="211"/>
      <c r="BH203" s="211"/>
    </row>
    <row r="204" spans="1:60" outlineLevel="1" x14ac:dyDescent="0.25">
      <c r="A204" s="212"/>
      <c r="B204" s="218"/>
      <c r="C204" s="264" t="s">
        <v>360</v>
      </c>
      <c r="D204" s="223"/>
      <c r="E204" s="228">
        <v>6.4</v>
      </c>
      <c r="F204" s="231"/>
      <c r="G204" s="231"/>
      <c r="H204" s="231"/>
      <c r="I204" s="231"/>
      <c r="J204" s="231"/>
      <c r="K204" s="231"/>
      <c r="L204" s="231"/>
      <c r="M204" s="231"/>
      <c r="N204" s="221"/>
      <c r="O204" s="221"/>
      <c r="P204" s="221"/>
      <c r="Q204" s="221"/>
      <c r="R204" s="221"/>
      <c r="S204" s="221"/>
      <c r="T204" s="222"/>
      <c r="U204" s="221"/>
      <c r="V204" s="211"/>
      <c r="W204" s="211"/>
      <c r="X204" s="211"/>
      <c r="Y204" s="211"/>
      <c r="Z204" s="211"/>
      <c r="AA204" s="211"/>
      <c r="AB204" s="211"/>
      <c r="AC204" s="211"/>
      <c r="AD204" s="211"/>
      <c r="AE204" s="211" t="s">
        <v>131</v>
      </c>
      <c r="AF204" s="211">
        <v>0</v>
      </c>
      <c r="AG204" s="211"/>
      <c r="AH204" s="211"/>
      <c r="AI204" s="211"/>
      <c r="AJ204" s="211"/>
      <c r="AK204" s="211"/>
      <c r="AL204" s="211"/>
      <c r="AM204" s="211"/>
      <c r="AN204" s="211"/>
      <c r="AO204" s="211"/>
      <c r="AP204" s="211"/>
      <c r="AQ204" s="211"/>
      <c r="AR204" s="211"/>
      <c r="AS204" s="211"/>
      <c r="AT204" s="211"/>
      <c r="AU204" s="211"/>
      <c r="AV204" s="211"/>
      <c r="AW204" s="211"/>
      <c r="AX204" s="211"/>
      <c r="AY204" s="211"/>
      <c r="AZ204" s="211"/>
      <c r="BA204" s="211"/>
      <c r="BB204" s="211"/>
      <c r="BC204" s="211"/>
      <c r="BD204" s="211"/>
      <c r="BE204" s="211"/>
      <c r="BF204" s="211"/>
      <c r="BG204" s="211"/>
      <c r="BH204" s="211"/>
    </row>
    <row r="205" spans="1:60" outlineLevel="1" x14ac:dyDescent="0.25">
      <c r="A205" s="212"/>
      <c r="B205" s="218"/>
      <c r="C205" s="264" t="s">
        <v>361</v>
      </c>
      <c r="D205" s="223"/>
      <c r="E205" s="228">
        <v>4.8</v>
      </c>
      <c r="F205" s="231"/>
      <c r="G205" s="231"/>
      <c r="H205" s="231"/>
      <c r="I205" s="231"/>
      <c r="J205" s="231"/>
      <c r="K205" s="231"/>
      <c r="L205" s="231"/>
      <c r="M205" s="231"/>
      <c r="N205" s="221"/>
      <c r="O205" s="221"/>
      <c r="P205" s="221"/>
      <c r="Q205" s="221"/>
      <c r="R205" s="221"/>
      <c r="S205" s="221"/>
      <c r="T205" s="222"/>
      <c r="U205" s="221"/>
      <c r="V205" s="211"/>
      <c r="W205" s="211"/>
      <c r="X205" s="211"/>
      <c r="Y205" s="211"/>
      <c r="Z205" s="211"/>
      <c r="AA205" s="211"/>
      <c r="AB205" s="211"/>
      <c r="AC205" s="211"/>
      <c r="AD205" s="211"/>
      <c r="AE205" s="211" t="s">
        <v>131</v>
      </c>
      <c r="AF205" s="211">
        <v>0</v>
      </c>
      <c r="AG205" s="211"/>
      <c r="AH205" s="211"/>
      <c r="AI205" s="211"/>
      <c r="AJ205" s="211"/>
      <c r="AK205" s="211"/>
      <c r="AL205" s="211"/>
      <c r="AM205" s="211"/>
      <c r="AN205" s="211"/>
      <c r="AO205" s="211"/>
      <c r="AP205" s="211"/>
      <c r="AQ205" s="211"/>
      <c r="AR205" s="211"/>
      <c r="AS205" s="211"/>
      <c r="AT205" s="211"/>
      <c r="AU205" s="211"/>
      <c r="AV205" s="211"/>
      <c r="AW205" s="211"/>
      <c r="AX205" s="211"/>
      <c r="AY205" s="211"/>
      <c r="AZ205" s="211"/>
      <c r="BA205" s="211"/>
      <c r="BB205" s="211"/>
      <c r="BC205" s="211"/>
      <c r="BD205" s="211"/>
      <c r="BE205" s="211"/>
      <c r="BF205" s="211"/>
      <c r="BG205" s="211"/>
      <c r="BH205" s="211"/>
    </row>
    <row r="206" spans="1:60" outlineLevel="1" x14ac:dyDescent="0.25">
      <c r="A206" s="212"/>
      <c r="B206" s="218"/>
      <c r="C206" s="264" t="s">
        <v>362</v>
      </c>
      <c r="D206" s="223"/>
      <c r="E206" s="228">
        <v>7.2</v>
      </c>
      <c r="F206" s="231"/>
      <c r="G206" s="231"/>
      <c r="H206" s="231"/>
      <c r="I206" s="231"/>
      <c r="J206" s="231"/>
      <c r="K206" s="231"/>
      <c r="L206" s="231"/>
      <c r="M206" s="231"/>
      <c r="N206" s="221"/>
      <c r="O206" s="221"/>
      <c r="P206" s="221"/>
      <c r="Q206" s="221"/>
      <c r="R206" s="221"/>
      <c r="S206" s="221"/>
      <c r="T206" s="222"/>
      <c r="U206" s="221"/>
      <c r="V206" s="211"/>
      <c r="W206" s="211"/>
      <c r="X206" s="211"/>
      <c r="Y206" s="211"/>
      <c r="Z206" s="211"/>
      <c r="AA206" s="211"/>
      <c r="AB206" s="211"/>
      <c r="AC206" s="211"/>
      <c r="AD206" s="211"/>
      <c r="AE206" s="211" t="s">
        <v>131</v>
      </c>
      <c r="AF206" s="211">
        <v>0</v>
      </c>
      <c r="AG206" s="211"/>
      <c r="AH206" s="211"/>
      <c r="AI206" s="211"/>
      <c r="AJ206" s="211"/>
      <c r="AK206" s="211"/>
      <c r="AL206" s="211"/>
      <c r="AM206" s="211"/>
      <c r="AN206" s="211"/>
      <c r="AO206" s="211"/>
      <c r="AP206" s="211"/>
      <c r="AQ206" s="211"/>
      <c r="AR206" s="211"/>
      <c r="AS206" s="211"/>
      <c r="AT206" s="211"/>
      <c r="AU206" s="211"/>
      <c r="AV206" s="211"/>
      <c r="AW206" s="211"/>
      <c r="AX206" s="211"/>
      <c r="AY206" s="211"/>
      <c r="AZ206" s="211"/>
      <c r="BA206" s="211"/>
      <c r="BB206" s="211"/>
      <c r="BC206" s="211"/>
      <c r="BD206" s="211"/>
      <c r="BE206" s="211"/>
      <c r="BF206" s="211"/>
      <c r="BG206" s="211"/>
      <c r="BH206" s="211"/>
    </row>
    <row r="207" spans="1:60" outlineLevel="1" x14ac:dyDescent="0.25">
      <c r="A207" s="212"/>
      <c r="B207" s="218"/>
      <c r="C207" s="264" t="s">
        <v>363</v>
      </c>
      <c r="D207" s="223"/>
      <c r="E207" s="228">
        <v>1.9</v>
      </c>
      <c r="F207" s="231"/>
      <c r="G207" s="231"/>
      <c r="H207" s="231"/>
      <c r="I207" s="231"/>
      <c r="J207" s="231"/>
      <c r="K207" s="231"/>
      <c r="L207" s="231"/>
      <c r="M207" s="231"/>
      <c r="N207" s="221"/>
      <c r="O207" s="221"/>
      <c r="P207" s="221"/>
      <c r="Q207" s="221"/>
      <c r="R207" s="221"/>
      <c r="S207" s="221"/>
      <c r="T207" s="222"/>
      <c r="U207" s="221"/>
      <c r="V207" s="211"/>
      <c r="W207" s="211"/>
      <c r="X207" s="211"/>
      <c r="Y207" s="211"/>
      <c r="Z207" s="211"/>
      <c r="AA207" s="211"/>
      <c r="AB207" s="211"/>
      <c r="AC207" s="211"/>
      <c r="AD207" s="211"/>
      <c r="AE207" s="211" t="s">
        <v>131</v>
      </c>
      <c r="AF207" s="211">
        <v>0</v>
      </c>
      <c r="AG207" s="211"/>
      <c r="AH207" s="211"/>
      <c r="AI207" s="211"/>
      <c r="AJ207" s="211"/>
      <c r="AK207" s="211"/>
      <c r="AL207" s="211"/>
      <c r="AM207" s="211"/>
      <c r="AN207" s="211"/>
      <c r="AO207" s="211"/>
      <c r="AP207" s="211"/>
      <c r="AQ207" s="211"/>
      <c r="AR207" s="211"/>
      <c r="AS207" s="211"/>
      <c r="AT207" s="211"/>
      <c r="AU207" s="211"/>
      <c r="AV207" s="211"/>
      <c r="AW207" s="211"/>
      <c r="AX207" s="211"/>
      <c r="AY207" s="211"/>
      <c r="AZ207" s="211"/>
      <c r="BA207" s="211"/>
      <c r="BB207" s="211"/>
      <c r="BC207" s="211"/>
      <c r="BD207" s="211"/>
      <c r="BE207" s="211"/>
      <c r="BF207" s="211"/>
      <c r="BG207" s="211"/>
      <c r="BH207" s="211"/>
    </row>
    <row r="208" spans="1:60" outlineLevel="1" x14ac:dyDescent="0.25">
      <c r="A208" s="212">
        <v>89</v>
      </c>
      <c r="B208" s="218" t="s">
        <v>364</v>
      </c>
      <c r="C208" s="263" t="s">
        <v>365</v>
      </c>
      <c r="D208" s="220" t="s">
        <v>128</v>
      </c>
      <c r="E208" s="227">
        <v>81.06</v>
      </c>
      <c r="F208" s="230">
        <f>H208+J208</f>
        <v>0</v>
      </c>
      <c r="G208" s="231">
        <f>ROUND(E208*F208,2)</f>
        <v>0</v>
      </c>
      <c r="H208" s="231"/>
      <c r="I208" s="231">
        <f>ROUND(E208*H208,2)</f>
        <v>0</v>
      </c>
      <c r="J208" s="231"/>
      <c r="K208" s="231">
        <f>ROUND(E208*J208,2)</f>
        <v>0</v>
      </c>
      <c r="L208" s="231">
        <v>0</v>
      </c>
      <c r="M208" s="231">
        <f>G208*(1+L208/100)</f>
        <v>0</v>
      </c>
      <c r="N208" s="221">
        <v>1.7000000000000001E-4</v>
      </c>
      <c r="O208" s="221">
        <f>ROUND(E208*N208,5)</f>
        <v>1.3780000000000001E-2</v>
      </c>
      <c r="P208" s="221">
        <v>0</v>
      </c>
      <c r="Q208" s="221">
        <f>ROUND(E208*P208,5)</f>
        <v>0</v>
      </c>
      <c r="R208" s="221"/>
      <c r="S208" s="221"/>
      <c r="T208" s="222">
        <v>3.2480000000000002E-2</v>
      </c>
      <c r="U208" s="221">
        <f>ROUND(E208*T208,2)</f>
        <v>2.63</v>
      </c>
      <c r="V208" s="211"/>
      <c r="W208" s="211"/>
      <c r="X208" s="211"/>
      <c r="Y208" s="211"/>
      <c r="Z208" s="211"/>
      <c r="AA208" s="211"/>
      <c r="AB208" s="211"/>
      <c r="AC208" s="211"/>
      <c r="AD208" s="211"/>
      <c r="AE208" s="211" t="s">
        <v>129</v>
      </c>
      <c r="AF208" s="211"/>
      <c r="AG208" s="211"/>
      <c r="AH208" s="211"/>
      <c r="AI208" s="211"/>
      <c r="AJ208" s="211"/>
      <c r="AK208" s="211"/>
      <c r="AL208" s="211"/>
      <c r="AM208" s="211"/>
      <c r="AN208" s="211"/>
      <c r="AO208" s="211"/>
      <c r="AP208" s="211"/>
      <c r="AQ208" s="211"/>
      <c r="AR208" s="211"/>
      <c r="AS208" s="211"/>
      <c r="AT208" s="211"/>
      <c r="AU208" s="211"/>
      <c r="AV208" s="211"/>
      <c r="AW208" s="211"/>
      <c r="AX208" s="211"/>
      <c r="AY208" s="211"/>
      <c r="AZ208" s="211"/>
      <c r="BA208" s="211"/>
      <c r="BB208" s="211"/>
      <c r="BC208" s="211"/>
      <c r="BD208" s="211"/>
      <c r="BE208" s="211"/>
      <c r="BF208" s="211"/>
      <c r="BG208" s="211"/>
      <c r="BH208" s="211"/>
    </row>
    <row r="209" spans="1:60" outlineLevel="1" x14ac:dyDescent="0.25">
      <c r="A209" s="212"/>
      <c r="B209" s="218"/>
      <c r="C209" s="264" t="s">
        <v>366</v>
      </c>
      <c r="D209" s="223"/>
      <c r="E209" s="228">
        <v>34.6</v>
      </c>
      <c r="F209" s="231"/>
      <c r="G209" s="231"/>
      <c r="H209" s="231"/>
      <c r="I209" s="231"/>
      <c r="J209" s="231"/>
      <c r="K209" s="231"/>
      <c r="L209" s="231"/>
      <c r="M209" s="231"/>
      <c r="N209" s="221"/>
      <c r="O209" s="221"/>
      <c r="P209" s="221"/>
      <c r="Q209" s="221"/>
      <c r="R209" s="221"/>
      <c r="S209" s="221"/>
      <c r="T209" s="222"/>
      <c r="U209" s="221"/>
      <c r="V209" s="211"/>
      <c r="W209" s="211"/>
      <c r="X209" s="211"/>
      <c r="Y209" s="211"/>
      <c r="Z209" s="211"/>
      <c r="AA209" s="211"/>
      <c r="AB209" s="211"/>
      <c r="AC209" s="211"/>
      <c r="AD209" s="211"/>
      <c r="AE209" s="211" t="s">
        <v>131</v>
      </c>
      <c r="AF209" s="211">
        <v>0</v>
      </c>
      <c r="AG209" s="211"/>
      <c r="AH209" s="211"/>
      <c r="AI209" s="211"/>
      <c r="AJ209" s="211"/>
      <c r="AK209" s="211"/>
      <c r="AL209" s="211"/>
      <c r="AM209" s="211"/>
      <c r="AN209" s="211"/>
      <c r="AO209" s="211"/>
      <c r="AP209" s="211"/>
      <c r="AQ209" s="211"/>
      <c r="AR209" s="211"/>
      <c r="AS209" s="211"/>
      <c r="AT209" s="211"/>
      <c r="AU209" s="211"/>
      <c r="AV209" s="211"/>
      <c r="AW209" s="211"/>
      <c r="AX209" s="211"/>
      <c r="AY209" s="211"/>
      <c r="AZ209" s="211"/>
      <c r="BA209" s="211"/>
      <c r="BB209" s="211"/>
      <c r="BC209" s="211"/>
      <c r="BD209" s="211"/>
      <c r="BE209" s="211"/>
      <c r="BF209" s="211"/>
      <c r="BG209" s="211"/>
      <c r="BH209" s="211"/>
    </row>
    <row r="210" spans="1:60" outlineLevel="1" x14ac:dyDescent="0.25">
      <c r="A210" s="212"/>
      <c r="B210" s="218"/>
      <c r="C210" s="264" t="s">
        <v>367</v>
      </c>
      <c r="D210" s="223"/>
      <c r="E210" s="228">
        <v>9.61</v>
      </c>
      <c r="F210" s="231"/>
      <c r="G210" s="231"/>
      <c r="H210" s="231"/>
      <c r="I210" s="231"/>
      <c r="J210" s="231"/>
      <c r="K210" s="231"/>
      <c r="L210" s="231"/>
      <c r="M210" s="231"/>
      <c r="N210" s="221"/>
      <c r="O210" s="221"/>
      <c r="P210" s="221"/>
      <c r="Q210" s="221"/>
      <c r="R210" s="221"/>
      <c r="S210" s="221"/>
      <c r="T210" s="222"/>
      <c r="U210" s="221"/>
      <c r="V210" s="211"/>
      <c r="W210" s="211"/>
      <c r="X210" s="211"/>
      <c r="Y210" s="211"/>
      <c r="Z210" s="211"/>
      <c r="AA210" s="211"/>
      <c r="AB210" s="211"/>
      <c r="AC210" s="211"/>
      <c r="AD210" s="211"/>
      <c r="AE210" s="211" t="s">
        <v>131</v>
      </c>
      <c r="AF210" s="211">
        <v>0</v>
      </c>
      <c r="AG210" s="211"/>
      <c r="AH210" s="211"/>
      <c r="AI210" s="211"/>
      <c r="AJ210" s="211"/>
      <c r="AK210" s="211"/>
      <c r="AL210" s="211"/>
      <c r="AM210" s="211"/>
      <c r="AN210" s="211"/>
      <c r="AO210" s="211"/>
      <c r="AP210" s="211"/>
      <c r="AQ210" s="211"/>
      <c r="AR210" s="211"/>
      <c r="AS210" s="211"/>
      <c r="AT210" s="211"/>
      <c r="AU210" s="211"/>
      <c r="AV210" s="211"/>
      <c r="AW210" s="211"/>
      <c r="AX210" s="211"/>
      <c r="AY210" s="211"/>
      <c r="AZ210" s="211"/>
      <c r="BA210" s="211"/>
      <c r="BB210" s="211"/>
      <c r="BC210" s="211"/>
      <c r="BD210" s="211"/>
      <c r="BE210" s="211"/>
      <c r="BF210" s="211"/>
      <c r="BG210" s="211"/>
      <c r="BH210" s="211"/>
    </row>
    <row r="211" spans="1:60" outlineLevel="1" x14ac:dyDescent="0.25">
      <c r="A211" s="212"/>
      <c r="B211" s="218"/>
      <c r="C211" s="264" t="s">
        <v>368</v>
      </c>
      <c r="D211" s="223"/>
      <c r="E211" s="228">
        <v>11.38</v>
      </c>
      <c r="F211" s="231"/>
      <c r="G211" s="231"/>
      <c r="H211" s="231"/>
      <c r="I211" s="231"/>
      <c r="J211" s="231"/>
      <c r="K211" s="231"/>
      <c r="L211" s="231"/>
      <c r="M211" s="231"/>
      <c r="N211" s="221"/>
      <c r="O211" s="221"/>
      <c r="P211" s="221"/>
      <c r="Q211" s="221"/>
      <c r="R211" s="221"/>
      <c r="S211" s="221"/>
      <c r="T211" s="222"/>
      <c r="U211" s="221"/>
      <c r="V211" s="211"/>
      <c r="W211" s="211"/>
      <c r="X211" s="211"/>
      <c r="Y211" s="211"/>
      <c r="Z211" s="211"/>
      <c r="AA211" s="211"/>
      <c r="AB211" s="211"/>
      <c r="AC211" s="211"/>
      <c r="AD211" s="211"/>
      <c r="AE211" s="211" t="s">
        <v>131</v>
      </c>
      <c r="AF211" s="211">
        <v>0</v>
      </c>
      <c r="AG211" s="211"/>
      <c r="AH211" s="211"/>
      <c r="AI211" s="211"/>
      <c r="AJ211" s="211"/>
      <c r="AK211" s="211"/>
      <c r="AL211" s="211"/>
      <c r="AM211" s="211"/>
      <c r="AN211" s="211"/>
      <c r="AO211" s="211"/>
      <c r="AP211" s="211"/>
      <c r="AQ211" s="211"/>
      <c r="AR211" s="211"/>
      <c r="AS211" s="211"/>
      <c r="AT211" s="211"/>
      <c r="AU211" s="211"/>
      <c r="AV211" s="211"/>
      <c r="AW211" s="211"/>
      <c r="AX211" s="211"/>
      <c r="AY211" s="211"/>
      <c r="AZ211" s="211"/>
      <c r="BA211" s="211"/>
      <c r="BB211" s="211"/>
      <c r="BC211" s="211"/>
      <c r="BD211" s="211"/>
      <c r="BE211" s="211"/>
      <c r="BF211" s="211"/>
      <c r="BG211" s="211"/>
      <c r="BH211" s="211"/>
    </row>
    <row r="212" spans="1:60" outlineLevel="1" x14ac:dyDescent="0.25">
      <c r="A212" s="212"/>
      <c r="B212" s="218"/>
      <c r="C212" s="264" t="s">
        <v>155</v>
      </c>
      <c r="D212" s="223"/>
      <c r="E212" s="228">
        <v>25.47</v>
      </c>
      <c r="F212" s="231"/>
      <c r="G212" s="231"/>
      <c r="H212" s="231"/>
      <c r="I212" s="231"/>
      <c r="J212" s="231"/>
      <c r="K212" s="231"/>
      <c r="L212" s="231"/>
      <c r="M212" s="231"/>
      <c r="N212" s="221"/>
      <c r="O212" s="221"/>
      <c r="P212" s="221"/>
      <c r="Q212" s="221"/>
      <c r="R212" s="221"/>
      <c r="S212" s="221"/>
      <c r="T212" s="222"/>
      <c r="U212" s="221"/>
      <c r="V212" s="211"/>
      <c r="W212" s="211"/>
      <c r="X212" s="211"/>
      <c r="Y212" s="211"/>
      <c r="Z212" s="211"/>
      <c r="AA212" s="211"/>
      <c r="AB212" s="211"/>
      <c r="AC212" s="211"/>
      <c r="AD212" s="211"/>
      <c r="AE212" s="211" t="s">
        <v>131</v>
      </c>
      <c r="AF212" s="211">
        <v>0</v>
      </c>
      <c r="AG212" s="211"/>
      <c r="AH212" s="211"/>
      <c r="AI212" s="211"/>
      <c r="AJ212" s="211"/>
      <c r="AK212" s="211"/>
      <c r="AL212" s="211"/>
      <c r="AM212" s="211"/>
      <c r="AN212" s="211"/>
      <c r="AO212" s="211"/>
      <c r="AP212" s="211"/>
      <c r="AQ212" s="211"/>
      <c r="AR212" s="211"/>
      <c r="AS212" s="211"/>
      <c r="AT212" s="211"/>
      <c r="AU212" s="211"/>
      <c r="AV212" s="211"/>
      <c r="AW212" s="211"/>
      <c r="AX212" s="211"/>
      <c r="AY212" s="211"/>
      <c r="AZ212" s="211"/>
      <c r="BA212" s="211"/>
      <c r="BB212" s="211"/>
      <c r="BC212" s="211"/>
      <c r="BD212" s="211"/>
      <c r="BE212" s="211"/>
      <c r="BF212" s="211"/>
      <c r="BG212" s="211"/>
      <c r="BH212" s="211"/>
    </row>
    <row r="213" spans="1:60" ht="20.399999999999999" outlineLevel="1" x14ac:dyDescent="0.25">
      <c r="A213" s="212">
        <v>90</v>
      </c>
      <c r="B213" s="218" t="s">
        <v>369</v>
      </c>
      <c r="C213" s="263" t="s">
        <v>370</v>
      </c>
      <c r="D213" s="220" t="s">
        <v>128</v>
      </c>
      <c r="E213" s="227">
        <v>34.6</v>
      </c>
      <c r="F213" s="230">
        <f>H213+J213</f>
        <v>0</v>
      </c>
      <c r="G213" s="231">
        <f>ROUND(E213*F213,2)</f>
        <v>0</v>
      </c>
      <c r="H213" s="231"/>
      <c r="I213" s="231">
        <f>ROUND(E213*H213,2)</f>
        <v>0</v>
      </c>
      <c r="J213" s="231"/>
      <c r="K213" s="231">
        <f>ROUND(E213*J213,2)</f>
        <v>0</v>
      </c>
      <c r="L213" s="231">
        <v>0</v>
      </c>
      <c r="M213" s="231">
        <f>G213*(1+L213/100)</f>
        <v>0</v>
      </c>
      <c r="N213" s="221">
        <v>3.3E-4</v>
      </c>
      <c r="O213" s="221">
        <f>ROUND(E213*N213,5)</f>
        <v>1.142E-2</v>
      </c>
      <c r="P213" s="221">
        <v>0</v>
      </c>
      <c r="Q213" s="221">
        <f>ROUND(E213*P213,5)</f>
        <v>0</v>
      </c>
      <c r="R213" s="221"/>
      <c r="S213" s="221"/>
      <c r="T213" s="222">
        <v>0.10073</v>
      </c>
      <c r="U213" s="221">
        <f>ROUND(E213*T213,2)</f>
        <v>3.49</v>
      </c>
      <c r="V213" s="211"/>
      <c r="W213" s="211"/>
      <c r="X213" s="211"/>
      <c r="Y213" s="211"/>
      <c r="Z213" s="211"/>
      <c r="AA213" s="211"/>
      <c r="AB213" s="211"/>
      <c r="AC213" s="211"/>
      <c r="AD213" s="211"/>
      <c r="AE213" s="211" t="s">
        <v>129</v>
      </c>
      <c r="AF213" s="211"/>
      <c r="AG213" s="211"/>
      <c r="AH213" s="211"/>
      <c r="AI213" s="211"/>
      <c r="AJ213" s="211"/>
      <c r="AK213" s="211"/>
      <c r="AL213" s="211"/>
      <c r="AM213" s="211"/>
      <c r="AN213" s="211"/>
      <c r="AO213" s="211"/>
      <c r="AP213" s="211"/>
      <c r="AQ213" s="211"/>
      <c r="AR213" s="211"/>
      <c r="AS213" s="211"/>
      <c r="AT213" s="211"/>
      <c r="AU213" s="211"/>
      <c r="AV213" s="211"/>
      <c r="AW213" s="211"/>
      <c r="AX213" s="211"/>
      <c r="AY213" s="211"/>
      <c r="AZ213" s="211"/>
      <c r="BA213" s="211"/>
      <c r="BB213" s="211"/>
      <c r="BC213" s="211"/>
      <c r="BD213" s="211"/>
      <c r="BE213" s="211"/>
      <c r="BF213" s="211"/>
      <c r="BG213" s="211"/>
      <c r="BH213" s="211"/>
    </row>
    <row r="214" spans="1:60" outlineLevel="1" x14ac:dyDescent="0.25">
      <c r="A214" s="212"/>
      <c r="B214" s="218"/>
      <c r="C214" s="264" t="s">
        <v>371</v>
      </c>
      <c r="D214" s="223"/>
      <c r="E214" s="228">
        <v>34.6</v>
      </c>
      <c r="F214" s="231"/>
      <c r="G214" s="231"/>
      <c r="H214" s="231"/>
      <c r="I214" s="231"/>
      <c r="J214" s="231"/>
      <c r="K214" s="231"/>
      <c r="L214" s="231"/>
      <c r="M214" s="231"/>
      <c r="N214" s="221"/>
      <c r="O214" s="221"/>
      <c r="P214" s="221"/>
      <c r="Q214" s="221"/>
      <c r="R214" s="221"/>
      <c r="S214" s="221"/>
      <c r="T214" s="222"/>
      <c r="U214" s="221"/>
      <c r="V214" s="211"/>
      <c r="W214" s="211"/>
      <c r="X214" s="211"/>
      <c r="Y214" s="211"/>
      <c r="Z214" s="211"/>
      <c r="AA214" s="211"/>
      <c r="AB214" s="211"/>
      <c r="AC214" s="211"/>
      <c r="AD214" s="211"/>
      <c r="AE214" s="211" t="s">
        <v>131</v>
      </c>
      <c r="AF214" s="211">
        <v>0</v>
      </c>
      <c r="AG214" s="211"/>
      <c r="AH214" s="211"/>
      <c r="AI214" s="211"/>
      <c r="AJ214" s="211"/>
      <c r="AK214" s="211"/>
      <c r="AL214" s="211"/>
      <c r="AM214" s="211"/>
      <c r="AN214" s="211"/>
      <c r="AO214" s="211"/>
      <c r="AP214" s="211"/>
      <c r="AQ214" s="211"/>
      <c r="AR214" s="211"/>
      <c r="AS214" s="211"/>
      <c r="AT214" s="211"/>
      <c r="AU214" s="211"/>
      <c r="AV214" s="211"/>
      <c r="AW214" s="211"/>
      <c r="AX214" s="211"/>
      <c r="AY214" s="211"/>
      <c r="AZ214" s="211"/>
      <c r="BA214" s="211"/>
      <c r="BB214" s="211"/>
      <c r="BC214" s="211"/>
      <c r="BD214" s="211"/>
      <c r="BE214" s="211"/>
      <c r="BF214" s="211"/>
      <c r="BG214" s="211"/>
      <c r="BH214" s="211"/>
    </row>
    <row r="215" spans="1:60" outlineLevel="1" x14ac:dyDescent="0.25">
      <c r="A215" s="212">
        <v>91</v>
      </c>
      <c r="B215" s="218" t="s">
        <v>372</v>
      </c>
      <c r="C215" s="263" t="s">
        <v>373</v>
      </c>
      <c r="D215" s="220" t="s">
        <v>128</v>
      </c>
      <c r="E215" s="227">
        <v>45.95</v>
      </c>
      <c r="F215" s="230">
        <f>H215+J215</f>
        <v>0</v>
      </c>
      <c r="G215" s="231">
        <f>ROUND(E215*F215,2)</f>
        <v>0</v>
      </c>
      <c r="H215" s="231"/>
      <c r="I215" s="231">
        <f>ROUND(E215*H215,2)</f>
        <v>0</v>
      </c>
      <c r="J215" s="231"/>
      <c r="K215" s="231">
        <f>ROUND(E215*J215,2)</f>
        <v>0</v>
      </c>
      <c r="L215" s="231">
        <v>0</v>
      </c>
      <c r="M215" s="231">
        <f>G215*(1+L215/100)</f>
        <v>0</v>
      </c>
      <c r="N215" s="221">
        <v>4.6000000000000001E-4</v>
      </c>
      <c r="O215" s="221">
        <f>ROUND(E215*N215,5)</f>
        <v>2.1139999999999999E-2</v>
      </c>
      <c r="P215" s="221">
        <v>0</v>
      </c>
      <c r="Q215" s="221">
        <f>ROUND(E215*P215,5)</f>
        <v>0</v>
      </c>
      <c r="R215" s="221"/>
      <c r="S215" s="221"/>
      <c r="T215" s="222">
        <v>0.10191</v>
      </c>
      <c r="U215" s="221">
        <f>ROUND(E215*T215,2)</f>
        <v>4.68</v>
      </c>
      <c r="V215" s="211"/>
      <c r="W215" s="211"/>
      <c r="X215" s="211"/>
      <c r="Y215" s="211"/>
      <c r="Z215" s="211"/>
      <c r="AA215" s="211"/>
      <c r="AB215" s="211"/>
      <c r="AC215" s="211"/>
      <c r="AD215" s="211"/>
      <c r="AE215" s="211" t="s">
        <v>129</v>
      </c>
      <c r="AF215" s="211"/>
      <c r="AG215" s="211"/>
      <c r="AH215" s="211"/>
      <c r="AI215" s="211"/>
      <c r="AJ215" s="211"/>
      <c r="AK215" s="211"/>
      <c r="AL215" s="211"/>
      <c r="AM215" s="211"/>
      <c r="AN215" s="211"/>
      <c r="AO215" s="211"/>
      <c r="AP215" s="211"/>
      <c r="AQ215" s="211"/>
      <c r="AR215" s="211"/>
      <c r="AS215" s="211"/>
      <c r="AT215" s="211"/>
      <c r="AU215" s="211"/>
      <c r="AV215" s="211"/>
      <c r="AW215" s="211"/>
      <c r="AX215" s="211"/>
      <c r="AY215" s="211"/>
      <c r="AZ215" s="211"/>
      <c r="BA215" s="211"/>
      <c r="BB215" s="211"/>
      <c r="BC215" s="211"/>
      <c r="BD215" s="211"/>
      <c r="BE215" s="211"/>
      <c r="BF215" s="211"/>
      <c r="BG215" s="211"/>
      <c r="BH215" s="211"/>
    </row>
    <row r="216" spans="1:60" outlineLevel="1" x14ac:dyDescent="0.25">
      <c r="A216" s="212"/>
      <c r="B216" s="218"/>
      <c r="C216" s="264" t="s">
        <v>155</v>
      </c>
      <c r="D216" s="223"/>
      <c r="E216" s="228">
        <v>25.47</v>
      </c>
      <c r="F216" s="231"/>
      <c r="G216" s="231"/>
      <c r="H216" s="231"/>
      <c r="I216" s="231"/>
      <c r="J216" s="231"/>
      <c r="K216" s="231"/>
      <c r="L216" s="231"/>
      <c r="M216" s="231"/>
      <c r="N216" s="221"/>
      <c r="O216" s="221"/>
      <c r="P216" s="221"/>
      <c r="Q216" s="221"/>
      <c r="R216" s="221"/>
      <c r="S216" s="221"/>
      <c r="T216" s="222"/>
      <c r="U216" s="221"/>
      <c r="V216" s="211"/>
      <c r="W216" s="211"/>
      <c r="X216" s="211"/>
      <c r="Y216" s="211"/>
      <c r="Z216" s="211"/>
      <c r="AA216" s="211"/>
      <c r="AB216" s="211"/>
      <c r="AC216" s="211"/>
      <c r="AD216" s="211"/>
      <c r="AE216" s="211" t="s">
        <v>131</v>
      </c>
      <c r="AF216" s="211">
        <v>0</v>
      </c>
      <c r="AG216" s="211"/>
      <c r="AH216" s="211"/>
      <c r="AI216" s="211"/>
      <c r="AJ216" s="211"/>
      <c r="AK216" s="211"/>
      <c r="AL216" s="211"/>
      <c r="AM216" s="211"/>
      <c r="AN216" s="211"/>
      <c r="AO216" s="211"/>
      <c r="AP216" s="211"/>
      <c r="AQ216" s="211"/>
      <c r="AR216" s="211"/>
      <c r="AS216" s="211"/>
      <c r="AT216" s="211"/>
      <c r="AU216" s="211"/>
      <c r="AV216" s="211"/>
      <c r="AW216" s="211"/>
      <c r="AX216" s="211"/>
      <c r="AY216" s="211"/>
      <c r="AZ216" s="211"/>
      <c r="BA216" s="211"/>
      <c r="BB216" s="211"/>
      <c r="BC216" s="211"/>
      <c r="BD216" s="211"/>
      <c r="BE216" s="211"/>
      <c r="BF216" s="211"/>
      <c r="BG216" s="211"/>
      <c r="BH216" s="211"/>
    </row>
    <row r="217" spans="1:60" outlineLevel="1" x14ac:dyDescent="0.25">
      <c r="A217" s="212"/>
      <c r="B217" s="218"/>
      <c r="C217" s="264" t="s">
        <v>374</v>
      </c>
      <c r="D217" s="223"/>
      <c r="E217" s="228">
        <v>9.1</v>
      </c>
      <c r="F217" s="231"/>
      <c r="G217" s="231"/>
      <c r="H217" s="231"/>
      <c r="I217" s="231"/>
      <c r="J217" s="231"/>
      <c r="K217" s="231"/>
      <c r="L217" s="231"/>
      <c r="M217" s="231"/>
      <c r="N217" s="221"/>
      <c r="O217" s="221"/>
      <c r="P217" s="221"/>
      <c r="Q217" s="221"/>
      <c r="R217" s="221"/>
      <c r="S217" s="221"/>
      <c r="T217" s="222"/>
      <c r="U217" s="221"/>
      <c r="V217" s="211"/>
      <c r="W217" s="211"/>
      <c r="X217" s="211"/>
      <c r="Y217" s="211"/>
      <c r="Z217" s="211"/>
      <c r="AA217" s="211"/>
      <c r="AB217" s="211"/>
      <c r="AC217" s="211"/>
      <c r="AD217" s="211"/>
      <c r="AE217" s="211" t="s">
        <v>131</v>
      </c>
      <c r="AF217" s="211">
        <v>0</v>
      </c>
      <c r="AG217" s="211"/>
      <c r="AH217" s="211"/>
      <c r="AI217" s="211"/>
      <c r="AJ217" s="211"/>
      <c r="AK217" s="211"/>
      <c r="AL217" s="211"/>
      <c r="AM217" s="211"/>
      <c r="AN217" s="211"/>
      <c r="AO217" s="211"/>
      <c r="AP217" s="211"/>
      <c r="AQ217" s="211"/>
      <c r="AR217" s="211"/>
      <c r="AS217" s="211"/>
      <c r="AT217" s="211"/>
      <c r="AU217" s="211"/>
      <c r="AV217" s="211"/>
      <c r="AW217" s="211"/>
      <c r="AX217" s="211"/>
      <c r="AY217" s="211"/>
      <c r="AZ217" s="211"/>
      <c r="BA217" s="211"/>
      <c r="BB217" s="211"/>
      <c r="BC217" s="211"/>
      <c r="BD217" s="211"/>
      <c r="BE217" s="211"/>
      <c r="BF217" s="211"/>
      <c r="BG217" s="211"/>
      <c r="BH217" s="211"/>
    </row>
    <row r="218" spans="1:60" outlineLevel="1" x14ac:dyDescent="0.25">
      <c r="A218" s="212"/>
      <c r="B218" s="218"/>
      <c r="C218" s="264" t="s">
        <v>375</v>
      </c>
      <c r="D218" s="223"/>
      <c r="E218" s="228">
        <v>11.38</v>
      </c>
      <c r="F218" s="231"/>
      <c r="G218" s="231"/>
      <c r="H218" s="231"/>
      <c r="I218" s="231"/>
      <c r="J218" s="231"/>
      <c r="K218" s="231"/>
      <c r="L218" s="231"/>
      <c r="M218" s="231"/>
      <c r="N218" s="221"/>
      <c r="O218" s="221"/>
      <c r="P218" s="221"/>
      <c r="Q218" s="221"/>
      <c r="R218" s="221"/>
      <c r="S218" s="221"/>
      <c r="T218" s="222"/>
      <c r="U218" s="221"/>
      <c r="V218" s="211"/>
      <c r="W218" s="211"/>
      <c r="X218" s="211"/>
      <c r="Y218" s="211"/>
      <c r="Z218" s="211"/>
      <c r="AA218" s="211"/>
      <c r="AB218" s="211"/>
      <c r="AC218" s="211"/>
      <c r="AD218" s="211"/>
      <c r="AE218" s="211" t="s">
        <v>131</v>
      </c>
      <c r="AF218" s="211">
        <v>0</v>
      </c>
      <c r="AG218" s="211"/>
      <c r="AH218" s="211"/>
      <c r="AI218" s="211"/>
      <c r="AJ218" s="211"/>
      <c r="AK218" s="211"/>
      <c r="AL218" s="211"/>
      <c r="AM218" s="211"/>
      <c r="AN218" s="211"/>
      <c r="AO218" s="211"/>
      <c r="AP218" s="211"/>
      <c r="AQ218" s="211"/>
      <c r="AR218" s="211"/>
      <c r="AS218" s="211"/>
      <c r="AT218" s="211"/>
      <c r="AU218" s="211"/>
      <c r="AV218" s="211"/>
      <c r="AW218" s="211"/>
      <c r="AX218" s="211"/>
      <c r="AY218" s="211"/>
      <c r="AZ218" s="211"/>
      <c r="BA218" s="211"/>
      <c r="BB218" s="211"/>
      <c r="BC218" s="211"/>
      <c r="BD218" s="211"/>
      <c r="BE218" s="211"/>
      <c r="BF218" s="211"/>
      <c r="BG218" s="211"/>
      <c r="BH218" s="211"/>
    </row>
    <row r="219" spans="1:60" x14ac:dyDescent="0.25">
      <c r="A219" s="213" t="s">
        <v>124</v>
      </c>
      <c r="B219" s="219" t="s">
        <v>93</v>
      </c>
      <c r="C219" s="265" t="s">
        <v>94</v>
      </c>
      <c r="D219" s="224"/>
      <c r="E219" s="229"/>
      <c r="F219" s="232"/>
      <c r="G219" s="232">
        <f>SUMIF(AE220:AE220,"&lt;&gt;NOR",G220:G220)</f>
        <v>0</v>
      </c>
      <c r="H219" s="232"/>
      <c r="I219" s="232">
        <f>SUM(I220:I220)</f>
        <v>0</v>
      </c>
      <c r="J219" s="232"/>
      <c r="K219" s="232">
        <f>SUM(K220:K220)</f>
        <v>0</v>
      </c>
      <c r="L219" s="232"/>
      <c r="M219" s="232">
        <f>SUM(M220:M220)</f>
        <v>0</v>
      </c>
      <c r="N219" s="225"/>
      <c r="O219" s="225">
        <f>SUM(O220:O220)</f>
        <v>0</v>
      </c>
      <c r="P219" s="225"/>
      <c r="Q219" s="225">
        <f>SUM(Q220:Q220)</f>
        <v>0</v>
      </c>
      <c r="R219" s="225"/>
      <c r="S219" s="225"/>
      <c r="T219" s="226"/>
      <c r="U219" s="225">
        <f>SUM(U220:U220)</f>
        <v>0</v>
      </c>
      <c r="AE219" t="s">
        <v>125</v>
      </c>
    </row>
    <row r="220" spans="1:60" outlineLevel="1" x14ac:dyDescent="0.25">
      <c r="A220" s="212">
        <v>92</v>
      </c>
      <c r="B220" s="218" t="s">
        <v>93</v>
      </c>
      <c r="C220" s="263" t="s">
        <v>376</v>
      </c>
      <c r="D220" s="220" t="s">
        <v>174</v>
      </c>
      <c r="E220" s="227">
        <v>1</v>
      </c>
      <c r="F220" s="230">
        <f>H220+J220</f>
        <v>0</v>
      </c>
      <c r="G220" s="231">
        <f>ROUND(E220*F220,2)</f>
        <v>0</v>
      </c>
      <c r="H220" s="231"/>
      <c r="I220" s="231">
        <f>ROUND(E220*H220,2)</f>
        <v>0</v>
      </c>
      <c r="J220" s="231"/>
      <c r="K220" s="231">
        <f>ROUND(E220*J220,2)</f>
        <v>0</v>
      </c>
      <c r="L220" s="231">
        <v>0</v>
      </c>
      <c r="M220" s="231">
        <f>G220*(1+L220/100)</f>
        <v>0</v>
      </c>
      <c r="N220" s="221">
        <v>0</v>
      </c>
      <c r="O220" s="221">
        <f>ROUND(E220*N220,5)</f>
        <v>0</v>
      </c>
      <c r="P220" s="221">
        <v>0</v>
      </c>
      <c r="Q220" s="221">
        <f>ROUND(E220*P220,5)</f>
        <v>0</v>
      </c>
      <c r="R220" s="221"/>
      <c r="S220" s="221"/>
      <c r="T220" s="222">
        <v>0</v>
      </c>
      <c r="U220" s="221">
        <f>ROUND(E220*T220,2)</f>
        <v>0</v>
      </c>
      <c r="V220" s="211"/>
      <c r="W220" s="211"/>
      <c r="X220" s="211"/>
      <c r="Y220" s="211"/>
      <c r="Z220" s="211"/>
      <c r="AA220" s="211"/>
      <c r="AB220" s="211"/>
      <c r="AC220" s="211"/>
      <c r="AD220" s="211"/>
      <c r="AE220" s="211" t="s">
        <v>129</v>
      </c>
      <c r="AF220" s="211"/>
      <c r="AG220" s="211"/>
      <c r="AH220" s="211"/>
      <c r="AI220" s="211"/>
      <c r="AJ220" s="211"/>
      <c r="AK220" s="211"/>
      <c r="AL220" s="211"/>
      <c r="AM220" s="211"/>
      <c r="AN220" s="211"/>
      <c r="AO220" s="211"/>
      <c r="AP220" s="211"/>
      <c r="AQ220" s="211"/>
      <c r="AR220" s="211"/>
      <c r="AS220" s="211"/>
      <c r="AT220" s="211"/>
      <c r="AU220" s="211"/>
      <c r="AV220" s="211"/>
      <c r="AW220" s="211"/>
      <c r="AX220" s="211"/>
      <c r="AY220" s="211"/>
      <c r="AZ220" s="211"/>
      <c r="BA220" s="211"/>
      <c r="BB220" s="211"/>
      <c r="BC220" s="211"/>
      <c r="BD220" s="211"/>
      <c r="BE220" s="211"/>
      <c r="BF220" s="211"/>
      <c r="BG220" s="211"/>
      <c r="BH220" s="211"/>
    </row>
    <row r="221" spans="1:60" x14ac:dyDescent="0.25">
      <c r="A221" s="213" t="s">
        <v>124</v>
      </c>
      <c r="B221" s="219" t="s">
        <v>95</v>
      </c>
      <c r="C221" s="265" t="s">
        <v>96</v>
      </c>
      <c r="D221" s="224"/>
      <c r="E221" s="229"/>
      <c r="F221" s="232"/>
      <c r="G221" s="232">
        <f>SUMIF(AE222:AE222,"&lt;&gt;NOR",G222:G222)</f>
        <v>0</v>
      </c>
      <c r="H221" s="232"/>
      <c r="I221" s="232">
        <f>SUM(I222:I222)</f>
        <v>0</v>
      </c>
      <c r="J221" s="232"/>
      <c r="K221" s="232">
        <f>SUM(K222:K222)</f>
        <v>0</v>
      </c>
      <c r="L221" s="232"/>
      <c r="M221" s="232">
        <f>SUM(M222:M222)</f>
        <v>0</v>
      </c>
      <c r="N221" s="225"/>
      <c r="O221" s="225">
        <f>SUM(O222:O222)</f>
        <v>0</v>
      </c>
      <c r="P221" s="225"/>
      <c r="Q221" s="225">
        <f>SUM(Q222:Q222)</f>
        <v>0</v>
      </c>
      <c r="R221" s="225"/>
      <c r="S221" s="225"/>
      <c r="T221" s="226"/>
      <c r="U221" s="225">
        <f>SUM(U222:U222)</f>
        <v>0.08</v>
      </c>
      <c r="AE221" t="s">
        <v>125</v>
      </c>
    </row>
    <row r="222" spans="1:60" outlineLevel="1" x14ac:dyDescent="0.25">
      <c r="A222" s="212">
        <v>93</v>
      </c>
      <c r="B222" s="218" t="s">
        <v>377</v>
      </c>
      <c r="C222" s="263" t="s">
        <v>378</v>
      </c>
      <c r="D222" s="220" t="s">
        <v>174</v>
      </c>
      <c r="E222" s="227">
        <v>1</v>
      </c>
      <c r="F222" s="230">
        <f>H222+J222</f>
        <v>0</v>
      </c>
      <c r="G222" s="231">
        <f>ROUND(E222*F222,2)</f>
        <v>0</v>
      </c>
      <c r="H222" s="231"/>
      <c r="I222" s="231">
        <f>ROUND(E222*H222,2)</f>
        <v>0</v>
      </c>
      <c r="J222" s="231"/>
      <c r="K222" s="231">
        <f>ROUND(E222*J222,2)</f>
        <v>0</v>
      </c>
      <c r="L222" s="231">
        <v>0</v>
      </c>
      <c r="M222" s="231">
        <f>G222*(1+L222/100)</f>
        <v>0</v>
      </c>
      <c r="N222" s="221">
        <v>0</v>
      </c>
      <c r="O222" s="221">
        <f>ROUND(E222*N222,5)</f>
        <v>0</v>
      </c>
      <c r="P222" s="221">
        <v>0</v>
      </c>
      <c r="Q222" s="221">
        <f>ROUND(E222*P222,5)</f>
        <v>0</v>
      </c>
      <c r="R222" s="221"/>
      <c r="S222" s="221"/>
      <c r="T222" s="222">
        <v>7.4999999999999997E-2</v>
      </c>
      <c r="U222" s="221">
        <f>ROUND(E222*T222,2)</f>
        <v>0.08</v>
      </c>
      <c r="V222" s="211"/>
      <c r="W222" s="211"/>
      <c r="X222" s="211"/>
      <c r="Y222" s="211"/>
      <c r="Z222" s="211"/>
      <c r="AA222" s="211"/>
      <c r="AB222" s="211"/>
      <c r="AC222" s="211"/>
      <c r="AD222" s="211"/>
      <c r="AE222" s="211" t="s">
        <v>129</v>
      </c>
      <c r="AF222" s="211"/>
      <c r="AG222" s="211"/>
      <c r="AH222" s="211"/>
      <c r="AI222" s="211"/>
      <c r="AJ222" s="211"/>
      <c r="AK222" s="211"/>
      <c r="AL222" s="211"/>
      <c r="AM222" s="211"/>
      <c r="AN222" s="211"/>
      <c r="AO222" s="211"/>
      <c r="AP222" s="211"/>
      <c r="AQ222" s="211"/>
      <c r="AR222" s="211"/>
      <c r="AS222" s="211"/>
      <c r="AT222" s="211"/>
      <c r="AU222" s="211"/>
      <c r="AV222" s="211"/>
      <c r="AW222" s="211"/>
      <c r="AX222" s="211"/>
      <c r="AY222" s="211"/>
      <c r="AZ222" s="211"/>
      <c r="BA222" s="211"/>
      <c r="BB222" s="211"/>
      <c r="BC222" s="211"/>
      <c r="BD222" s="211"/>
      <c r="BE222" s="211"/>
      <c r="BF222" s="211"/>
      <c r="BG222" s="211"/>
      <c r="BH222" s="211"/>
    </row>
    <row r="223" spans="1:60" x14ac:dyDescent="0.25">
      <c r="A223" s="213" t="s">
        <v>124</v>
      </c>
      <c r="B223" s="219" t="s">
        <v>97</v>
      </c>
      <c r="C223" s="265" t="s">
        <v>26</v>
      </c>
      <c r="D223" s="224"/>
      <c r="E223" s="229"/>
      <c r="F223" s="232"/>
      <c r="G223" s="232">
        <f>SUMIF(AE224:AE231,"&lt;&gt;NOR",G224:G231)</f>
        <v>0</v>
      </c>
      <c r="H223" s="232"/>
      <c r="I223" s="232">
        <f>SUM(I224:I231)</f>
        <v>0</v>
      </c>
      <c r="J223" s="232"/>
      <c r="K223" s="232">
        <f>SUM(K224:K231)</f>
        <v>0</v>
      </c>
      <c r="L223" s="232"/>
      <c r="M223" s="232">
        <f>SUM(M224:M231)</f>
        <v>0</v>
      </c>
      <c r="N223" s="225"/>
      <c r="O223" s="225">
        <f>SUM(O224:O231)</f>
        <v>0</v>
      </c>
      <c r="P223" s="225"/>
      <c r="Q223" s="225">
        <f>SUM(Q224:Q231)</f>
        <v>0</v>
      </c>
      <c r="R223" s="225"/>
      <c r="S223" s="225"/>
      <c r="T223" s="226"/>
      <c r="U223" s="225">
        <f>SUM(U224:U231)</f>
        <v>0</v>
      </c>
      <c r="AE223" t="s">
        <v>125</v>
      </c>
    </row>
    <row r="224" spans="1:60" outlineLevel="1" x14ac:dyDescent="0.25">
      <c r="A224" s="212">
        <v>94</v>
      </c>
      <c r="B224" s="218" t="s">
        <v>379</v>
      </c>
      <c r="C224" s="263" t="s">
        <v>380</v>
      </c>
      <c r="D224" s="220" t="s">
        <v>174</v>
      </c>
      <c r="E224" s="227">
        <v>1</v>
      </c>
      <c r="F224" s="230">
        <f>H224+J224</f>
        <v>0</v>
      </c>
      <c r="G224" s="231">
        <f>ROUND(E224*F224,2)</f>
        <v>0</v>
      </c>
      <c r="H224" s="231"/>
      <c r="I224" s="231">
        <f>ROUND(E224*H224,2)</f>
        <v>0</v>
      </c>
      <c r="J224" s="231"/>
      <c r="K224" s="231">
        <f>ROUND(E224*J224,2)</f>
        <v>0</v>
      </c>
      <c r="L224" s="231">
        <v>0</v>
      </c>
      <c r="M224" s="231">
        <f>G224*(1+L224/100)</f>
        <v>0</v>
      </c>
      <c r="N224" s="221">
        <v>0</v>
      </c>
      <c r="O224" s="221">
        <f>ROUND(E224*N224,5)</f>
        <v>0</v>
      </c>
      <c r="P224" s="221">
        <v>0</v>
      </c>
      <c r="Q224" s="221">
        <f>ROUND(E224*P224,5)</f>
        <v>0</v>
      </c>
      <c r="R224" s="221"/>
      <c r="S224" s="221"/>
      <c r="T224" s="222">
        <v>0</v>
      </c>
      <c r="U224" s="221">
        <f>ROUND(E224*T224,2)</f>
        <v>0</v>
      </c>
      <c r="V224" s="211"/>
      <c r="W224" s="211"/>
      <c r="X224" s="211"/>
      <c r="Y224" s="211"/>
      <c r="Z224" s="211"/>
      <c r="AA224" s="211"/>
      <c r="AB224" s="211"/>
      <c r="AC224" s="211"/>
      <c r="AD224" s="211"/>
      <c r="AE224" s="211" t="s">
        <v>129</v>
      </c>
      <c r="AF224" s="211"/>
      <c r="AG224" s="211"/>
      <c r="AH224" s="211"/>
      <c r="AI224" s="211"/>
      <c r="AJ224" s="211"/>
      <c r="AK224" s="211"/>
      <c r="AL224" s="211"/>
      <c r="AM224" s="211"/>
      <c r="AN224" s="211"/>
      <c r="AO224" s="211"/>
      <c r="AP224" s="211"/>
      <c r="AQ224" s="211"/>
      <c r="AR224" s="211"/>
      <c r="AS224" s="211"/>
      <c r="AT224" s="211"/>
      <c r="AU224" s="211"/>
      <c r="AV224" s="211"/>
      <c r="AW224" s="211"/>
      <c r="AX224" s="211"/>
      <c r="AY224" s="211"/>
      <c r="AZ224" s="211"/>
      <c r="BA224" s="211"/>
      <c r="BB224" s="211"/>
      <c r="BC224" s="211"/>
      <c r="BD224" s="211"/>
      <c r="BE224" s="211"/>
      <c r="BF224" s="211"/>
      <c r="BG224" s="211"/>
      <c r="BH224" s="211"/>
    </row>
    <row r="225" spans="1:60" outlineLevel="1" x14ac:dyDescent="0.25">
      <c r="A225" s="212">
        <v>95</v>
      </c>
      <c r="B225" s="218" t="s">
        <v>381</v>
      </c>
      <c r="C225" s="263" t="s">
        <v>382</v>
      </c>
      <c r="D225" s="220" t="s">
        <v>174</v>
      </c>
      <c r="E225" s="227">
        <v>1</v>
      </c>
      <c r="F225" s="230">
        <f>H225+J225</f>
        <v>0</v>
      </c>
      <c r="G225" s="231">
        <f>ROUND(E225*F225,2)</f>
        <v>0</v>
      </c>
      <c r="H225" s="231"/>
      <c r="I225" s="231">
        <f>ROUND(E225*H225,2)</f>
        <v>0</v>
      </c>
      <c r="J225" s="231"/>
      <c r="K225" s="231">
        <f>ROUND(E225*J225,2)</f>
        <v>0</v>
      </c>
      <c r="L225" s="231">
        <v>0</v>
      </c>
      <c r="M225" s="231">
        <f>G225*(1+L225/100)</f>
        <v>0</v>
      </c>
      <c r="N225" s="221">
        <v>0</v>
      </c>
      <c r="O225" s="221">
        <f>ROUND(E225*N225,5)</f>
        <v>0</v>
      </c>
      <c r="P225" s="221">
        <v>0</v>
      </c>
      <c r="Q225" s="221">
        <f>ROUND(E225*P225,5)</f>
        <v>0</v>
      </c>
      <c r="R225" s="221"/>
      <c r="S225" s="221"/>
      <c r="T225" s="222">
        <v>0</v>
      </c>
      <c r="U225" s="221">
        <f>ROUND(E225*T225,2)</f>
        <v>0</v>
      </c>
      <c r="V225" s="211"/>
      <c r="W225" s="211"/>
      <c r="X225" s="211"/>
      <c r="Y225" s="211"/>
      <c r="Z225" s="211"/>
      <c r="AA225" s="211"/>
      <c r="AB225" s="211"/>
      <c r="AC225" s="211"/>
      <c r="AD225" s="211"/>
      <c r="AE225" s="211" t="s">
        <v>129</v>
      </c>
      <c r="AF225" s="211"/>
      <c r="AG225" s="211"/>
      <c r="AH225" s="211"/>
      <c r="AI225" s="211"/>
      <c r="AJ225" s="211"/>
      <c r="AK225" s="211"/>
      <c r="AL225" s="211"/>
      <c r="AM225" s="211"/>
      <c r="AN225" s="211"/>
      <c r="AO225" s="211"/>
      <c r="AP225" s="211"/>
      <c r="AQ225" s="211"/>
      <c r="AR225" s="211"/>
      <c r="AS225" s="211"/>
      <c r="AT225" s="211"/>
      <c r="AU225" s="211"/>
      <c r="AV225" s="211"/>
      <c r="AW225" s="211"/>
      <c r="AX225" s="211"/>
      <c r="AY225" s="211"/>
      <c r="AZ225" s="211"/>
      <c r="BA225" s="211"/>
      <c r="BB225" s="211"/>
      <c r="BC225" s="211"/>
      <c r="BD225" s="211"/>
      <c r="BE225" s="211"/>
      <c r="BF225" s="211"/>
      <c r="BG225" s="211"/>
      <c r="BH225" s="211"/>
    </row>
    <row r="226" spans="1:60" outlineLevel="1" x14ac:dyDescent="0.25">
      <c r="A226" s="212">
        <v>96</v>
      </c>
      <c r="B226" s="218" t="s">
        <v>59</v>
      </c>
      <c r="C226" s="263" t="s">
        <v>383</v>
      </c>
      <c r="D226" s="220" t="s">
        <v>174</v>
      </c>
      <c r="E226" s="227">
        <v>1</v>
      </c>
      <c r="F226" s="230">
        <f>H226+J226</f>
        <v>0</v>
      </c>
      <c r="G226" s="231">
        <f>ROUND(E226*F226,2)</f>
        <v>0</v>
      </c>
      <c r="H226" s="231"/>
      <c r="I226" s="231">
        <f>ROUND(E226*H226,2)</f>
        <v>0</v>
      </c>
      <c r="J226" s="231"/>
      <c r="K226" s="231">
        <f>ROUND(E226*J226,2)</f>
        <v>0</v>
      </c>
      <c r="L226" s="231">
        <v>0</v>
      </c>
      <c r="M226" s="231">
        <f>G226*(1+L226/100)</f>
        <v>0</v>
      </c>
      <c r="N226" s="221">
        <v>0</v>
      </c>
      <c r="O226" s="221">
        <f>ROUND(E226*N226,5)</f>
        <v>0</v>
      </c>
      <c r="P226" s="221">
        <v>0</v>
      </c>
      <c r="Q226" s="221">
        <f>ROUND(E226*P226,5)</f>
        <v>0</v>
      </c>
      <c r="R226" s="221"/>
      <c r="S226" s="221"/>
      <c r="T226" s="222">
        <v>0</v>
      </c>
      <c r="U226" s="221">
        <f>ROUND(E226*T226,2)</f>
        <v>0</v>
      </c>
      <c r="V226" s="211"/>
      <c r="W226" s="211"/>
      <c r="X226" s="211"/>
      <c r="Y226" s="211"/>
      <c r="Z226" s="211"/>
      <c r="AA226" s="211"/>
      <c r="AB226" s="211"/>
      <c r="AC226" s="211"/>
      <c r="AD226" s="211"/>
      <c r="AE226" s="211" t="s">
        <v>129</v>
      </c>
      <c r="AF226" s="211"/>
      <c r="AG226" s="211"/>
      <c r="AH226" s="211"/>
      <c r="AI226" s="211"/>
      <c r="AJ226" s="211"/>
      <c r="AK226" s="211"/>
      <c r="AL226" s="211"/>
      <c r="AM226" s="211"/>
      <c r="AN226" s="211"/>
      <c r="AO226" s="211"/>
      <c r="AP226" s="211"/>
      <c r="AQ226" s="211"/>
      <c r="AR226" s="211"/>
      <c r="AS226" s="211"/>
      <c r="AT226" s="211"/>
      <c r="AU226" s="211"/>
      <c r="AV226" s="211"/>
      <c r="AW226" s="211"/>
      <c r="AX226" s="211"/>
      <c r="AY226" s="211"/>
      <c r="AZ226" s="211"/>
      <c r="BA226" s="211"/>
      <c r="BB226" s="211"/>
      <c r="BC226" s="211"/>
      <c r="BD226" s="211"/>
      <c r="BE226" s="211"/>
      <c r="BF226" s="211"/>
      <c r="BG226" s="211"/>
      <c r="BH226" s="211"/>
    </row>
    <row r="227" spans="1:60" outlineLevel="1" x14ac:dyDescent="0.25">
      <c r="A227" s="212">
        <v>97</v>
      </c>
      <c r="B227" s="218" t="s">
        <v>61</v>
      </c>
      <c r="C227" s="263" t="s">
        <v>384</v>
      </c>
      <c r="D227" s="220" t="s">
        <v>174</v>
      </c>
      <c r="E227" s="227">
        <v>1</v>
      </c>
      <c r="F227" s="230">
        <f>H227+J227</f>
        <v>0</v>
      </c>
      <c r="G227" s="231">
        <f>ROUND(E227*F227,2)</f>
        <v>0</v>
      </c>
      <c r="H227" s="231"/>
      <c r="I227" s="231">
        <f>ROUND(E227*H227,2)</f>
        <v>0</v>
      </c>
      <c r="J227" s="231"/>
      <c r="K227" s="231">
        <f>ROUND(E227*J227,2)</f>
        <v>0</v>
      </c>
      <c r="L227" s="231">
        <v>0</v>
      </c>
      <c r="M227" s="231">
        <f>G227*(1+L227/100)</f>
        <v>0</v>
      </c>
      <c r="N227" s="221">
        <v>0</v>
      </c>
      <c r="O227" s="221">
        <f>ROUND(E227*N227,5)</f>
        <v>0</v>
      </c>
      <c r="P227" s="221">
        <v>0</v>
      </c>
      <c r="Q227" s="221">
        <f>ROUND(E227*P227,5)</f>
        <v>0</v>
      </c>
      <c r="R227" s="221"/>
      <c r="S227" s="221"/>
      <c r="T227" s="222">
        <v>0</v>
      </c>
      <c r="U227" s="221">
        <f>ROUND(E227*T227,2)</f>
        <v>0</v>
      </c>
      <c r="V227" s="211"/>
      <c r="W227" s="211"/>
      <c r="X227" s="211"/>
      <c r="Y227" s="211"/>
      <c r="Z227" s="211"/>
      <c r="AA227" s="211"/>
      <c r="AB227" s="211"/>
      <c r="AC227" s="211"/>
      <c r="AD227" s="211"/>
      <c r="AE227" s="211" t="s">
        <v>129</v>
      </c>
      <c r="AF227" s="211"/>
      <c r="AG227" s="211"/>
      <c r="AH227" s="211"/>
      <c r="AI227" s="211"/>
      <c r="AJ227" s="211"/>
      <c r="AK227" s="211"/>
      <c r="AL227" s="211"/>
      <c r="AM227" s="211"/>
      <c r="AN227" s="211"/>
      <c r="AO227" s="211"/>
      <c r="AP227" s="211"/>
      <c r="AQ227" s="211"/>
      <c r="AR227" s="211"/>
      <c r="AS227" s="211"/>
      <c r="AT227" s="211"/>
      <c r="AU227" s="211"/>
      <c r="AV227" s="211"/>
      <c r="AW227" s="211"/>
      <c r="AX227" s="211"/>
      <c r="AY227" s="211"/>
      <c r="AZ227" s="211"/>
      <c r="BA227" s="211"/>
      <c r="BB227" s="211"/>
      <c r="BC227" s="211"/>
      <c r="BD227" s="211"/>
      <c r="BE227" s="211"/>
      <c r="BF227" s="211"/>
      <c r="BG227" s="211"/>
      <c r="BH227" s="211"/>
    </row>
    <row r="228" spans="1:60" outlineLevel="1" x14ac:dyDescent="0.25">
      <c r="A228" s="212">
        <v>98</v>
      </c>
      <c r="B228" s="218" t="s">
        <v>385</v>
      </c>
      <c r="C228" s="263" t="s">
        <v>386</v>
      </c>
      <c r="D228" s="220" t="s">
        <v>174</v>
      </c>
      <c r="E228" s="227">
        <v>1</v>
      </c>
      <c r="F228" s="230">
        <f>H228+J228</f>
        <v>0</v>
      </c>
      <c r="G228" s="231">
        <f>ROUND(E228*F228,2)</f>
        <v>0</v>
      </c>
      <c r="H228" s="231"/>
      <c r="I228" s="231">
        <f>ROUND(E228*H228,2)</f>
        <v>0</v>
      </c>
      <c r="J228" s="231"/>
      <c r="K228" s="231">
        <f>ROUND(E228*J228,2)</f>
        <v>0</v>
      </c>
      <c r="L228" s="231">
        <v>0</v>
      </c>
      <c r="M228" s="231">
        <f>G228*(1+L228/100)</f>
        <v>0</v>
      </c>
      <c r="N228" s="221">
        <v>0</v>
      </c>
      <c r="O228" s="221">
        <f>ROUND(E228*N228,5)</f>
        <v>0</v>
      </c>
      <c r="P228" s="221">
        <v>0</v>
      </c>
      <c r="Q228" s="221">
        <f>ROUND(E228*P228,5)</f>
        <v>0</v>
      </c>
      <c r="R228" s="221"/>
      <c r="S228" s="221"/>
      <c r="T228" s="222">
        <v>0</v>
      </c>
      <c r="U228" s="221">
        <f>ROUND(E228*T228,2)</f>
        <v>0</v>
      </c>
      <c r="V228" s="211"/>
      <c r="W228" s="211"/>
      <c r="X228" s="211"/>
      <c r="Y228" s="211"/>
      <c r="Z228" s="211"/>
      <c r="AA228" s="211"/>
      <c r="AB228" s="211"/>
      <c r="AC228" s="211"/>
      <c r="AD228" s="211"/>
      <c r="AE228" s="211" t="s">
        <v>387</v>
      </c>
      <c r="AF228" s="211"/>
      <c r="AG228" s="211"/>
      <c r="AH228" s="211"/>
      <c r="AI228" s="211"/>
      <c r="AJ228" s="211"/>
      <c r="AK228" s="211"/>
      <c r="AL228" s="211"/>
      <c r="AM228" s="211"/>
      <c r="AN228" s="211"/>
      <c r="AO228" s="211"/>
      <c r="AP228" s="211"/>
      <c r="AQ228" s="211"/>
      <c r="AR228" s="211"/>
      <c r="AS228" s="211"/>
      <c r="AT228" s="211"/>
      <c r="AU228" s="211"/>
      <c r="AV228" s="211"/>
      <c r="AW228" s="211"/>
      <c r="AX228" s="211"/>
      <c r="AY228" s="211"/>
      <c r="AZ228" s="211"/>
      <c r="BA228" s="211"/>
      <c r="BB228" s="211"/>
      <c r="BC228" s="211"/>
      <c r="BD228" s="211"/>
      <c r="BE228" s="211"/>
      <c r="BF228" s="211"/>
      <c r="BG228" s="211"/>
      <c r="BH228" s="211"/>
    </row>
    <row r="229" spans="1:60" outlineLevel="1" x14ac:dyDescent="0.25">
      <c r="A229" s="212">
        <v>99</v>
      </c>
      <c r="B229" s="218" t="s">
        <v>388</v>
      </c>
      <c r="C229" s="263" t="s">
        <v>389</v>
      </c>
      <c r="D229" s="220" t="s">
        <v>197</v>
      </c>
      <c r="E229" s="227">
        <v>16</v>
      </c>
      <c r="F229" s="230">
        <f>H229+J229</f>
        <v>0</v>
      </c>
      <c r="G229" s="231">
        <f>ROUND(E229*F229,2)</f>
        <v>0</v>
      </c>
      <c r="H229" s="231"/>
      <c r="I229" s="231">
        <f>ROUND(E229*H229,2)</f>
        <v>0</v>
      </c>
      <c r="J229" s="231"/>
      <c r="K229" s="231">
        <f>ROUND(E229*J229,2)</f>
        <v>0</v>
      </c>
      <c r="L229" s="231">
        <v>0</v>
      </c>
      <c r="M229" s="231">
        <f>G229*(1+L229/100)</f>
        <v>0</v>
      </c>
      <c r="N229" s="221">
        <v>0</v>
      </c>
      <c r="O229" s="221">
        <f>ROUND(E229*N229,5)</f>
        <v>0</v>
      </c>
      <c r="P229" s="221">
        <v>0</v>
      </c>
      <c r="Q229" s="221">
        <f>ROUND(E229*P229,5)</f>
        <v>0</v>
      </c>
      <c r="R229" s="221"/>
      <c r="S229" s="221"/>
      <c r="T229" s="222">
        <v>0</v>
      </c>
      <c r="U229" s="221">
        <f>ROUND(E229*T229,2)</f>
        <v>0</v>
      </c>
      <c r="V229" s="211"/>
      <c r="W229" s="211"/>
      <c r="X229" s="211"/>
      <c r="Y229" s="211"/>
      <c r="Z229" s="211"/>
      <c r="AA229" s="211"/>
      <c r="AB229" s="211"/>
      <c r="AC229" s="211"/>
      <c r="AD229" s="211"/>
      <c r="AE229" s="211" t="s">
        <v>129</v>
      </c>
      <c r="AF229" s="211"/>
      <c r="AG229" s="211"/>
      <c r="AH229" s="211"/>
      <c r="AI229" s="211"/>
      <c r="AJ229" s="211"/>
      <c r="AK229" s="211"/>
      <c r="AL229" s="211"/>
      <c r="AM229" s="211"/>
      <c r="AN229" s="211"/>
      <c r="AO229" s="211"/>
      <c r="AP229" s="211"/>
      <c r="AQ229" s="211"/>
      <c r="AR229" s="211"/>
      <c r="AS229" s="211"/>
      <c r="AT229" s="211"/>
      <c r="AU229" s="211"/>
      <c r="AV229" s="211"/>
      <c r="AW229" s="211"/>
      <c r="AX229" s="211"/>
      <c r="AY229" s="211"/>
      <c r="AZ229" s="211"/>
      <c r="BA229" s="211"/>
      <c r="BB229" s="211"/>
      <c r="BC229" s="211"/>
      <c r="BD229" s="211"/>
      <c r="BE229" s="211"/>
      <c r="BF229" s="211"/>
      <c r="BG229" s="211"/>
      <c r="BH229" s="211"/>
    </row>
    <row r="230" spans="1:60" ht="20.399999999999999" outlineLevel="1" x14ac:dyDescent="0.25">
      <c r="A230" s="212">
        <v>100</v>
      </c>
      <c r="B230" s="218" t="s">
        <v>63</v>
      </c>
      <c r="C230" s="263" t="s">
        <v>390</v>
      </c>
      <c r="D230" s="220" t="s">
        <v>174</v>
      </c>
      <c r="E230" s="227">
        <v>2</v>
      </c>
      <c r="F230" s="230">
        <f>H230+J230</f>
        <v>0</v>
      </c>
      <c r="G230" s="231">
        <f>ROUND(E230*F230,2)</f>
        <v>0</v>
      </c>
      <c r="H230" s="231"/>
      <c r="I230" s="231">
        <f>ROUND(E230*H230,2)</f>
        <v>0</v>
      </c>
      <c r="J230" s="231"/>
      <c r="K230" s="231">
        <f>ROUND(E230*J230,2)</f>
        <v>0</v>
      </c>
      <c r="L230" s="231">
        <v>0</v>
      </c>
      <c r="M230" s="231">
        <f>G230*(1+L230/100)</f>
        <v>0</v>
      </c>
      <c r="N230" s="221">
        <v>0</v>
      </c>
      <c r="O230" s="221">
        <f>ROUND(E230*N230,5)</f>
        <v>0</v>
      </c>
      <c r="P230" s="221">
        <v>0</v>
      </c>
      <c r="Q230" s="221">
        <f>ROUND(E230*P230,5)</f>
        <v>0</v>
      </c>
      <c r="R230" s="221"/>
      <c r="S230" s="221"/>
      <c r="T230" s="222">
        <v>0</v>
      </c>
      <c r="U230" s="221">
        <f>ROUND(E230*T230,2)</f>
        <v>0</v>
      </c>
      <c r="V230" s="211"/>
      <c r="W230" s="211"/>
      <c r="X230" s="211"/>
      <c r="Y230" s="211"/>
      <c r="Z230" s="211"/>
      <c r="AA230" s="211"/>
      <c r="AB230" s="211"/>
      <c r="AC230" s="211"/>
      <c r="AD230" s="211"/>
      <c r="AE230" s="211" t="s">
        <v>129</v>
      </c>
      <c r="AF230" s="211"/>
      <c r="AG230" s="211"/>
      <c r="AH230" s="211"/>
      <c r="AI230" s="211"/>
      <c r="AJ230" s="211"/>
      <c r="AK230" s="211"/>
      <c r="AL230" s="211"/>
      <c r="AM230" s="211"/>
      <c r="AN230" s="211"/>
      <c r="AO230" s="211"/>
      <c r="AP230" s="211"/>
      <c r="AQ230" s="211"/>
      <c r="AR230" s="211"/>
      <c r="AS230" s="211"/>
      <c r="AT230" s="211"/>
      <c r="AU230" s="211"/>
      <c r="AV230" s="211"/>
      <c r="AW230" s="211"/>
      <c r="AX230" s="211"/>
      <c r="AY230" s="211"/>
      <c r="AZ230" s="211"/>
      <c r="BA230" s="211"/>
      <c r="BB230" s="211"/>
      <c r="BC230" s="211"/>
      <c r="BD230" s="211"/>
      <c r="BE230" s="211"/>
      <c r="BF230" s="211"/>
      <c r="BG230" s="211"/>
      <c r="BH230" s="211"/>
    </row>
    <row r="231" spans="1:60" outlineLevel="1" x14ac:dyDescent="0.25">
      <c r="A231" s="241">
        <v>101</v>
      </c>
      <c r="B231" s="242" t="s">
        <v>391</v>
      </c>
      <c r="C231" s="266" t="s">
        <v>392</v>
      </c>
      <c r="D231" s="243" t="s">
        <v>174</v>
      </c>
      <c r="E231" s="244">
        <v>1</v>
      </c>
      <c r="F231" s="245">
        <f>H231+J231</f>
        <v>0</v>
      </c>
      <c r="G231" s="246">
        <f>ROUND(E231*F231,2)</f>
        <v>0</v>
      </c>
      <c r="H231" s="246"/>
      <c r="I231" s="246">
        <f>ROUND(E231*H231,2)</f>
        <v>0</v>
      </c>
      <c r="J231" s="246"/>
      <c r="K231" s="246">
        <f>ROUND(E231*J231,2)</f>
        <v>0</v>
      </c>
      <c r="L231" s="246">
        <v>0</v>
      </c>
      <c r="M231" s="246">
        <f>G231*(1+L231/100)</f>
        <v>0</v>
      </c>
      <c r="N231" s="247">
        <v>0</v>
      </c>
      <c r="O231" s="247">
        <f>ROUND(E231*N231,5)</f>
        <v>0</v>
      </c>
      <c r="P231" s="247">
        <v>0</v>
      </c>
      <c r="Q231" s="247">
        <f>ROUND(E231*P231,5)</f>
        <v>0</v>
      </c>
      <c r="R231" s="247"/>
      <c r="S231" s="247"/>
      <c r="T231" s="248">
        <v>0</v>
      </c>
      <c r="U231" s="247">
        <f>ROUND(E231*T231,2)</f>
        <v>0</v>
      </c>
      <c r="V231" s="211"/>
      <c r="W231" s="211"/>
      <c r="X231" s="211"/>
      <c r="Y231" s="211"/>
      <c r="Z231" s="211"/>
      <c r="AA231" s="211"/>
      <c r="AB231" s="211"/>
      <c r="AC231" s="211"/>
      <c r="AD231" s="211"/>
      <c r="AE231" s="211" t="s">
        <v>129</v>
      </c>
      <c r="AF231" s="211"/>
      <c r="AG231" s="211"/>
      <c r="AH231" s="211"/>
      <c r="AI231" s="211"/>
      <c r="AJ231" s="211"/>
      <c r="AK231" s="211"/>
      <c r="AL231" s="211"/>
      <c r="AM231" s="211"/>
      <c r="AN231" s="211"/>
      <c r="AO231" s="211"/>
      <c r="AP231" s="211"/>
      <c r="AQ231" s="211"/>
      <c r="AR231" s="211"/>
      <c r="AS231" s="211"/>
      <c r="AT231" s="211"/>
      <c r="AU231" s="211"/>
      <c r="AV231" s="211"/>
      <c r="AW231" s="211"/>
      <c r="AX231" s="211"/>
      <c r="AY231" s="211"/>
      <c r="AZ231" s="211"/>
      <c r="BA231" s="211"/>
      <c r="BB231" s="211"/>
      <c r="BC231" s="211"/>
      <c r="BD231" s="211"/>
      <c r="BE231" s="211"/>
      <c r="BF231" s="211"/>
      <c r="BG231" s="211"/>
      <c r="BH231" s="211"/>
    </row>
    <row r="232" spans="1:60" x14ac:dyDescent="0.25">
      <c r="A232" s="6"/>
      <c r="B232" s="7" t="s">
        <v>393</v>
      </c>
      <c r="C232" s="267" t="s">
        <v>393</v>
      </c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AC232">
        <v>12</v>
      </c>
      <c r="AD232">
        <v>21</v>
      </c>
    </row>
    <row r="233" spans="1:60" x14ac:dyDescent="0.25">
      <c r="A233" s="249"/>
      <c r="B233" s="250" t="s">
        <v>28</v>
      </c>
      <c r="C233" s="268" t="s">
        <v>393</v>
      </c>
      <c r="D233" s="251"/>
      <c r="E233" s="251"/>
      <c r="F233" s="251"/>
      <c r="G233" s="262">
        <f>G8+G13+G29+G37+G42+G47+G49+G51+G75+G82+G84+G86+G121+G123+G164+G176+G199+G219+G221+G223</f>
        <v>0</v>
      </c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AC233">
        <f>SUMIF(L7:L231,AC232,G7:G231)</f>
        <v>0</v>
      </c>
      <c r="AD233">
        <f>SUMIF(L7:L231,AD232,G7:G231)</f>
        <v>0</v>
      </c>
      <c r="AE233" t="s">
        <v>394</v>
      </c>
    </row>
    <row r="234" spans="1:60" x14ac:dyDescent="0.25">
      <c r="A234" s="6"/>
      <c r="B234" s="7" t="s">
        <v>393</v>
      </c>
      <c r="C234" s="267" t="s">
        <v>393</v>
      </c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</row>
    <row r="235" spans="1:60" x14ac:dyDescent="0.25">
      <c r="A235" s="6"/>
      <c r="B235" s="7" t="s">
        <v>393</v>
      </c>
      <c r="C235" s="267" t="s">
        <v>393</v>
      </c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</row>
    <row r="236" spans="1:60" x14ac:dyDescent="0.25">
      <c r="A236" s="252" t="s">
        <v>395</v>
      </c>
      <c r="B236" s="252"/>
      <c r="C236" s="269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</row>
    <row r="237" spans="1:60" x14ac:dyDescent="0.25">
      <c r="A237" s="253"/>
      <c r="B237" s="254"/>
      <c r="C237" s="270"/>
      <c r="D237" s="254"/>
      <c r="E237" s="254"/>
      <c r="F237" s="254"/>
      <c r="G237" s="255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AE237" t="s">
        <v>396</v>
      </c>
    </row>
    <row r="238" spans="1:60" x14ac:dyDescent="0.25">
      <c r="A238" s="256"/>
      <c r="B238" s="257"/>
      <c r="C238" s="271"/>
      <c r="D238" s="257"/>
      <c r="E238" s="257"/>
      <c r="F238" s="257"/>
      <c r="G238" s="258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</row>
    <row r="239" spans="1:60" x14ac:dyDescent="0.25">
      <c r="A239" s="256"/>
      <c r="B239" s="257"/>
      <c r="C239" s="271"/>
      <c r="D239" s="257"/>
      <c r="E239" s="257"/>
      <c r="F239" s="257"/>
      <c r="G239" s="258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</row>
    <row r="240" spans="1:60" x14ac:dyDescent="0.25">
      <c r="A240" s="256"/>
      <c r="B240" s="257"/>
      <c r="C240" s="271"/>
      <c r="D240" s="257"/>
      <c r="E240" s="257"/>
      <c r="F240" s="257"/>
      <c r="G240" s="258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</row>
    <row r="241" spans="1:31" x14ac:dyDescent="0.25">
      <c r="A241" s="259"/>
      <c r="B241" s="260"/>
      <c r="C241" s="272"/>
      <c r="D241" s="260"/>
      <c r="E241" s="260"/>
      <c r="F241" s="260"/>
      <c r="G241" s="261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</row>
    <row r="242" spans="1:31" x14ac:dyDescent="0.25">
      <c r="A242" s="6"/>
      <c r="B242" s="7" t="s">
        <v>393</v>
      </c>
      <c r="C242" s="267" t="s">
        <v>393</v>
      </c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</row>
    <row r="243" spans="1:31" x14ac:dyDescent="0.25">
      <c r="C243" s="273"/>
      <c r="AE243" t="s">
        <v>397</v>
      </c>
    </row>
  </sheetData>
  <mergeCells count="6">
    <mergeCell ref="A1:G1"/>
    <mergeCell ref="C2:G2"/>
    <mergeCell ref="C3:G3"/>
    <mergeCell ref="C4:G4"/>
    <mergeCell ref="A236:C236"/>
    <mergeCell ref="A237:G241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Ajgl</dc:creator>
  <cp:lastModifiedBy>Marek Ajgl</cp:lastModifiedBy>
  <cp:lastPrinted>2014-02-28T09:52:57Z</cp:lastPrinted>
  <dcterms:created xsi:type="dcterms:W3CDTF">2009-04-08T07:15:50Z</dcterms:created>
  <dcterms:modified xsi:type="dcterms:W3CDTF">2025-10-16T11:30:08Z</dcterms:modified>
</cp:coreProperties>
</file>