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ala\Documents\1 Podklady 2022\Plášková\Lešná\Stav05122022\"/>
    </mc:Choice>
  </mc:AlternateContent>
  <xr:revisionPtr revIDLastSave="0" documentId="8_{B7ABDEF2-0801-4E32-A73E-1BAAAF0510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2 2022146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02 202214602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02 202214602 Pol'!$A$1:$X$137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17" i="1" s="1"/>
  <c r="I60" i="1"/>
  <c r="I59" i="1"/>
  <c r="I58" i="1"/>
  <c r="I57" i="1"/>
  <c r="I56" i="1"/>
  <c r="I55" i="1"/>
  <c r="I54" i="1"/>
  <c r="I53" i="1"/>
  <c r="I52" i="1"/>
  <c r="G41" i="1"/>
  <c r="F41" i="1"/>
  <c r="G40" i="1"/>
  <c r="F40" i="1"/>
  <c r="H40" i="1" s="1"/>
  <c r="I40" i="1" s="1"/>
  <c r="G39" i="1"/>
  <c r="F39" i="1"/>
  <c r="H39" i="1" s="1"/>
  <c r="G127" i="12"/>
  <c r="BA125" i="12"/>
  <c r="BA123" i="12"/>
  <c r="BA121" i="12"/>
  <c r="BA119" i="12"/>
  <c r="BA116" i="12"/>
  <c r="BA114" i="12"/>
  <c r="BA112" i="12"/>
  <c r="BA46" i="12"/>
  <c r="G8" i="12"/>
  <c r="G9" i="12"/>
  <c r="I9" i="12"/>
  <c r="I8" i="12" s="1"/>
  <c r="K9" i="12"/>
  <c r="M9" i="12"/>
  <c r="M8" i="12" s="1"/>
  <c r="O9" i="12"/>
  <c r="Q9" i="12"/>
  <c r="Q8" i="12" s="1"/>
  <c r="V9" i="12"/>
  <c r="G11" i="12"/>
  <c r="M11" i="12" s="1"/>
  <c r="I11" i="12"/>
  <c r="K11" i="12"/>
  <c r="O11" i="12"/>
  <c r="O8" i="12" s="1"/>
  <c r="Q11" i="12"/>
  <c r="V11" i="12"/>
  <c r="G14" i="12"/>
  <c r="I14" i="12"/>
  <c r="K14" i="12"/>
  <c r="M14" i="12"/>
  <c r="O14" i="12"/>
  <c r="Q14" i="12"/>
  <c r="V14" i="12"/>
  <c r="G17" i="12"/>
  <c r="M17" i="12" s="1"/>
  <c r="I17" i="12"/>
  <c r="K17" i="12"/>
  <c r="K8" i="12" s="1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V8" i="12" s="1"/>
  <c r="G25" i="12"/>
  <c r="M25" i="12" s="1"/>
  <c r="M24" i="12" s="1"/>
  <c r="I25" i="12"/>
  <c r="K25" i="12"/>
  <c r="K24" i="12" s="1"/>
  <c r="O25" i="12"/>
  <c r="O24" i="12" s="1"/>
  <c r="Q25" i="12"/>
  <c r="V25" i="12"/>
  <c r="V24" i="12" s="1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2" i="12"/>
  <c r="I32" i="12"/>
  <c r="I24" i="12" s="1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Q24" i="12" s="1"/>
  <c r="V36" i="12"/>
  <c r="G39" i="12"/>
  <c r="M39" i="12" s="1"/>
  <c r="I39" i="12"/>
  <c r="K39" i="12"/>
  <c r="O39" i="12"/>
  <c r="Q39" i="12"/>
  <c r="V39" i="12"/>
  <c r="G45" i="12"/>
  <c r="I45" i="12"/>
  <c r="K45" i="12"/>
  <c r="M45" i="12"/>
  <c r="O45" i="12"/>
  <c r="Q45" i="12"/>
  <c r="V45" i="12"/>
  <c r="K49" i="12"/>
  <c r="O49" i="12"/>
  <c r="G50" i="12"/>
  <c r="I50" i="12"/>
  <c r="I49" i="12" s="1"/>
  <c r="K50" i="12"/>
  <c r="M50" i="12"/>
  <c r="O50" i="12"/>
  <c r="Q50" i="12"/>
  <c r="Q49" i="12" s="1"/>
  <c r="V50" i="12"/>
  <c r="G52" i="12"/>
  <c r="G49" i="12" s="1"/>
  <c r="I52" i="12"/>
  <c r="K52" i="12"/>
  <c r="O52" i="12"/>
  <c r="Q52" i="12"/>
  <c r="V52" i="12"/>
  <c r="V49" i="12" s="1"/>
  <c r="G61" i="12"/>
  <c r="I61" i="12"/>
  <c r="K61" i="12"/>
  <c r="M61" i="12"/>
  <c r="O61" i="12"/>
  <c r="Q61" i="12"/>
  <c r="V61" i="12"/>
  <c r="G62" i="12"/>
  <c r="O62" i="12"/>
  <c r="V62" i="12"/>
  <c r="G63" i="12"/>
  <c r="I63" i="12"/>
  <c r="I62" i="12" s="1"/>
  <c r="K63" i="12"/>
  <c r="M63" i="12"/>
  <c r="O63" i="12"/>
  <c r="Q63" i="12"/>
  <c r="Q62" i="12" s="1"/>
  <c r="V63" i="12"/>
  <c r="G65" i="12"/>
  <c r="M65" i="12" s="1"/>
  <c r="I65" i="12"/>
  <c r="K65" i="12"/>
  <c r="K62" i="12" s="1"/>
  <c r="O65" i="12"/>
  <c r="Q65" i="12"/>
  <c r="V65" i="12"/>
  <c r="I70" i="12"/>
  <c r="G71" i="12"/>
  <c r="G70" i="12" s="1"/>
  <c r="I71" i="12"/>
  <c r="K71" i="12"/>
  <c r="K70" i="12" s="1"/>
  <c r="O71" i="12"/>
  <c r="O70" i="12" s="1"/>
  <c r="Q71" i="12"/>
  <c r="V71" i="12"/>
  <c r="V70" i="12" s="1"/>
  <c r="G74" i="12"/>
  <c r="I74" i="12"/>
  <c r="K74" i="12"/>
  <c r="M74" i="12"/>
  <c r="O74" i="12"/>
  <c r="Q74" i="12"/>
  <c r="Q70" i="12" s="1"/>
  <c r="V74" i="12"/>
  <c r="G77" i="12"/>
  <c r="M77" i="12" s="1"/>
  <c r="I77" i="12"/>
  <c r="K77" i="12"/>
  <c r="O77" i="12"/>
  <c r="Q77" i="12"/>
  <c r="V77" i="12"/>
  <c r="I79" i="12"/>
  <c r="Q79" i="12"/>
  <c r="G80" i="12"/>
  <c r="M80" i="12" s="1"/>
  <c r="M79" i="12" s="1"/>
  <c r="I80" i="12"/>
  <c r="K80" i="12"/>
  <c r="K79" i="12" s="1"/>
  <c r="O80" i="12"/>
  <c r="O79" i="12" s="1"/>
  <c r="Q80" i="12"/>
  <c r="V80" i="12"/>
  <c r="V79" i="12" s="1"/>
  <c r="I82" i="12"/>
  <c r="G83" i="12"/>
  <c r="G82" i="12" s="1"/>
  <c r="I83" i="12"/>
  <c r="K83" i="12"/>
  <c r="K82" i="12" s="1"/>
  <c r="O83" i="12"/>
  <c r="O82" i="12" s="1"/>
  <c r="Q83" i="12"/>
  <c r="V83" i="12"/>
  <c r="V82" i="12" s="1"/>
  <c r="G85" i="12"/>
  <c r="I85" i="12"/>
  <c r="K85" i="12"/>
  <c r="M85" i="12"/>
  <c r="O85" i="12"/>
  <c r="Q85" i="12"/>
  <c r="Q82" i="12" s="1"/>
  <c r="V85" i="12"/>
  <c r="G87" i="12"/>
  <c r="M87" i="12" s="1"/>
  <c r="I87" i="12"/>
  <c r="K87" i="12"/>
  <c r="O87" i="12"/>
  <c r="Q87" i="12"/>
  <c r="V87" i="12"/>
  <c r="Q88" i="12"/>
  <c r="G89" i="12"/>
  <c r="M89" i="12" s="1"/>
  <c r="M88" i="12" s="1"/>
  <c r="I89" i="12"/>
  <c r="K89" i="12"/>
  <c r="K88" i="12" s="1"/>
  <c r="O89" i="12"/>
  <c r="O88" i="12" s="1"/>
  <c r="Q89" i="12"/>
  <c r="V89" i="12"/>
  <c r="V88" i="12" s="1"/>
  <c r="G91" i="12"/>
  <c r="I91" i="12"/>
  <c r="I88" i="12" s="1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I95" i="12"/>
  <c r="Q95" i="12"/>
  <c r="G96" i="12"/>
  <c r="M96" i="12" s="1"/>
  <c r="M95" i="12" s="1"/>
  <c r="I96" i="12"/>
  <c r="K96" i="12"/>
  <c r="K95" i="12" s="1"/>
  <c r="O96" i="12"/>
  <c r="O95" i="12" s="1"/>
  <c r="Q96" i="12"/>
  <c r="V96" i="12"/>
  <c r="V95" i="12" s="1"/>
  <c r="I97" i="12"/>
  <c r="Q97" i="12"/>
  <c r="G98" i="12"/>
  <c r="M98" i="12" s="1"/>
  <c r="M97" i="12" s="1"/>
  <c r="I98" i="12"/>
  <c r="K98" i="12"/>
  <c r="K97" i="12" s="1"/>
  <c r="O98" i="12"/>
  <c r="O97" i="12" s="1"/>
  <c r="Q98" i="12"/>
  <c r="V98" i="12"/>
  <c r="V97" i="12" s="1"/>
  <c r="I99" i="12"/>
  <c r="G100" i="12"/>
  <c r="G99" i="12" s="1"/>
  <c r="I100" i="12"/>
  <c r="K100" i="12"/>
  <c r="K99" i="12" s="1"/>
  <c r="O100" i="12"/>
  <c r="O99" i="12" s="1"/>
  <c r="Q100" i="12"/>
  <c r="V100" i="12"/>
  <c r="V99" i="12" s="1"/>
  <c r="G102" i="12"/>
  <c r="I102" i="12"/>
  <c r="K102" i="12"/>
  <c r="M102" i="12"/>
  <c r="O102" i="12"/>
  <c r="Q102" i="12"/>
  <c r="Q99" i="12" s="1"/>
  <c r="V102" i="12"/>
  <c r="G104" i="12"/>
  <c r="M104" i="12" s="1"/>
  <c r="I104" i="12"/>
  <c r="K104" i="12"/>
  <c r="O104" i="12"/>
  <c r="Q104" i="12"/>
  <c r="V104" i="12"/>
  <c r="Q105" i="12"/>
  <c r="G106" i="12"/>
  <c r="M106" i="12" s="1"/>
  <c r="I106" i="12"/>
  <c r="K106" i="12"/>
  <c r="K105" i="12" s="1"/>
  <c r="O106" i="12"/>
  <c r="O105" i="12" s="1"/>
  <c r="Q106" i="12"/>
  <c r="V106" i="12"/>
  <c r="V105" i="12" s="1"/>
  <c r="G108" i="12"/>
  <c r="I108" i="12"/>
  <c r="I105" i="12" s="1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I110" i="12"/>
  <c r="G111" i="12"/>
  <c r="M111" i="12" s="1"/>
  <c r="I111" i="12"/>
  <c r="K111" i="12"/>
  <c r="K110" i="12" s="1"/>
  <c r="O111" i="12"/>
  <c r="O110" i="12" s="1"/>
  <c r="Q111" i="12"/>
  <c r="V111" i="12"/>
  <c r="V110" i="12" s="1"/>
  <c r="G113" i="12"/>
  <c r="I113" i="12"/>
  <c r="K113" i="12"/>
  <c r="M113" i="12"/>
  <c r="O113" i="12"/>
  <c r="Q113" i="12"/>
  <c r="Q110" i="12" s="1"/>
  <c r="V113" i="12"/>
  <c r="G115" i="12"/>
  <c r="M115" i="12" s="1"/>
  <c r="I115" i="12"/>
  <c r="K115" i="12"/>
  <c r="O115" i="12"/>
  <c r="Q115" i="12"/>
  <c r="V115" i="12"/>
  <c r="G118" i="12"/>
  <c r="G117" i="12" s="1"/>
  <c r="I118" i="12"/>
  <c r="K118" i="12"/>
  <c r="K117" i="12" s="1"/>
  <c r="O118" i="12"/>
  <c r="O117" i="12" s="1"/>
  <c r="Q118" i="12"/>
  <c r="V118" i="12"/>
  <c r="V117" i="12" s="1"/>
  <c r="G120" i="12"/>
  <c r="I120" i="12"/>
  <c r="I117" i="12" s="1"/>
  <c r="K120" i="12"/>
  <c r="M120" i="12"/>
  <c r="O120" i="12"/>
  <c r="Q120" i="12"/>
  <c r="Q117" i="12" s="1"/>
  <c r="V120" i="12"/>
  <c r="G122" i="12"/>
  <c r="M122" i="12" s="1"/>
  <c r="I122" i="12"/>
  <c r="K122" i="12"/>
  <c r="O122" i="12"/>
  <c r="Q122" i="12"/>
  <c r="V122" i="12"/>
  <c r="G124" i="12"/>
  <c r="I124" i="12"/>
  <c r="K124" i="12"/>
  <c r="M124" i="12"/>
  <c r="O124" i="12"/>
  <c r="Q124" i="12"/>
  <c r="V124" i="12"/>
  <c r="AE127" i="12"/>
  <c r="I20" i="1"/>
  <c r="I19" i="1"/>
  <c r="I18" i="1"/>
  <c r="G42" i="1"/>
  <c r="G25" i="1" s="1"/>
  <c r="A25" i="1" s="1"/>
  <c r="J28" i="1"/>
  <c r="J26" i="1"/>
  <c r="G38" i="1"/>
  <c r="F38" i="1"/>
  <c r="J23" i="1"/>
  <c r="J24" i="1"/>
  <c r="J25" i="1"/>
  <c r="J27" i="1"/>
  <c r="E24" i="1"/>
  <c r="E26" i="1"/>
  <c r="I66" i="1" l="1"/>
  <c r="J61" i="1" s="1"/>
  <c r="I16" i="1"/>
  <c r="I21" i="1" s="1"/>
  <c r="H41" i="1"/>
  <c r="I41" i="1" s="1"/>
  <c r="A26" i="1"/>
  <c r="G26" i="1"/>
  <c r="I39" i="1"/>
  <c r="I42" i="1" s="1"/>
  <c r="J40" i="1" s="1"/>
  <c r="H42" i="1"/>
  <c r="F42" i="1"/>
  <c r="M110" i="12"/>
  <c r="M105" i="12"/>
  <c r="M62" i="12"/>
  <c r="M118" i="12"/>
  <c r="M117" i="12" s="1"/>
  <c r="G105" i="12"/>
  <c r="M100" i="12"/>
  <c r="M99" i="12" s="1"/>
  <c r="G97" i="12"/>
  <c r="G88" i="12"/>
  <c r="M83" i="12"/>
  <c r="M82" i="12" s="1"/>
  <c r="G79" i="12"/>
  <c r="M71" i="12"/>
  <c r="M70" i="12" s="1"/>
  <c r="M52" i="12"/>
  <c r="M49" i="12" s="1"/>
  <c r="G110" i="12"/>
  <c r="G95" i="12"/>
  <c r="G24" i="12"/>
  <c r="AF127" i="12"/>
  <c r="J60" i="1" l="1"/>
  <c r="J62" i="1"/>
  <c r="J56" i="1"/>
  <c r="J64" i="1"/>
  <c r="J59" i="1"/>
  <c r="J58" i="1"/>
  <c r="J63" i="1"/>
  <c r="J52" i="1"/>
  <c r="J53" i="1"/>
  <c r="J57" i="1"/>
  <c r="J55" i="1"/>
  <c r="J65" i="1"/>
  <c r="J54" i="1"/>
  <c r="J39" i="1"/>
  <c r="J42" i="1" s="1"/>
  <c r="J41" i="1"/>
  <c r="G23" i="1"/>
  <c r="G28" i="1"/>
  <c r="J66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Kasala</author>
  </authors>
  <commentList>
    <comment ref="S6" authorId="0" shapeId="0" xr:uid="{689BE65B-6928-4CF9-A560-D5FFF704096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4E2321-B6B4-4D6A-A78D-242E42DFC7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<sst xmlns="http://schemas.openxmlformats.org/spreadsheetml/2006/main" count="656" uniqueCount="290">
  <si>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</si>
  <si>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</si>
  <si>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</si>
  <si>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</si>
  <si>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</si>
  <si>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</si>
  <si>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</si>
  <si>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</si>
  <si>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</si>
  <si>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</si>
  <si>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</si>
  <si>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</si>
  <si>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</si>
  <si>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</si>
  <si>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</si>
  <si>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</si>
  <si>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</si>
  <si>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</si>
  <si>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</si>
  <si>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</si>
  <si>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</si>
  <si>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</si>
  <si>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</si>
  <si>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</si>
  <si>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</si>
  <si>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</si>
  <si>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</si>
  <si>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</si>
  <si>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</si>
  <si>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</si>
  <si>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</si>
  <si>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</si>
  <si>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</si>
  <si>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</si>
  <si>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</si>
  <si>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</si>
  <si>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</si>
  <si>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</si>
  <si>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</si>
  <si>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</si>
  <si>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</si>
  <si>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</si>
  <si>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</si>
  <si>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202214602</t>
  </si>
  <si>
    <t>Oprava poruch  vestavku TH - podchycení základů</t>
  </si>
  <si>
    <t>SO 02</t>
  </si>
  <si>
    <t>OPRAVA PORUCH VESTAVKU TH</t>
  </si>
  <si>
    <t>Objekt:</t>
  </si>
  <si>
    <t>Rozpočet:</t>
  </si>
  <si>
    <t>2022146</t>
  </si>
  <si>
    <t>ZOO A ZÁMEK LEŠNÁ-ZLÍN, PAVILON TROPICKÉ AMAZONIE</t>
  </si>
  <si>
    <t>Stavba</t>
  </si>
  <si>
    <t>Celkem za stavbu</t>
  </si>
  <si>
    <t>CZK</t>
  </si>
  <si>
    <t>#POPS</t>
  </si>
  <si>
    <t>Popis stavby: 2022146 - ZOO A ZÁMEK LEŠNÁ-ZLÍN, PAVILON TROPICKÉ AMAZONIE</t>
  </si>
  <si>
    <t>#POPO</t>
  </si>
  <si>
    <t>Popis objektu: SO 02 - OPRAVA PORUCH VESTAVKU TH</t>
  </si>
  <si>
    <t>#POPR</t>
  </si>
  <si>
    <t>Popis rozpočtu: 202214602 - Oprava poruch  vestavku TH - podchycení základů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</si>
  <si>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</si>
  <si>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</si>
  <si>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</si>
  <si>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</si>
  <si>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</si>
  <si>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</si>
  <si>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</si>
  <si>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</si>
  <si>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</si>
  <si>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</si>
  <si>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</si>
  <si>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</si>
  <si>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</si>
  <si>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</si>
  <si>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</si>
  <si>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</si>
  <si>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</si>
  <si>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</si>
  <si>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</si>
  <si>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</si>
  <si>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728</t>
  </si>
  <si>
    <t>Vzduchotechnika</t>
  </si>
  <si>
    <t>772</t>
  </si>
  <si>
    <t>Kamenné  dlažby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</si>
  <si>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</si>
  <si>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</si>
  <si>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</si>
  <si>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</si>
  <si>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</si>
  <si>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</si>
  <si>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</si>
  <si>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</si>
  <si>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</si>
  <si>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</si>
  <si>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</si>
  <si>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</si>
  <si>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</si>
  <si>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</si>
  <si>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</si>
  <si>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</si>
  <si>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</si>
  <si>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</si>
  <si>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</si>
  <si>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</si>
  <si>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</si>
  <si>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</si>
  <si>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</si>
  <si>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</si>
  <si>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</si>
  <si>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</si>
  <si>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</si>
  <si>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</si>
  <si>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</si>
  <si>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</si>
  <si>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</si>
  <si>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</si>
  <si>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139711101RT3</t>
  </si>
  <si>
    <t>Vykopávka v uzavřených prostorách v hor.1-4 hornina 3</t>
  </si>
  <si>
    <t>m3</t>
  </si>
  <si>
    <t>RTS 22/ II</t>
  </si>
  <si>
    <t>Práce</t>
  </si>
  <si>
    <t>POL1_</t>
  </si>
  <si>
    <t>(0,75+7,45+2,05+0,75)*(1,15+0,80)/2*1,050</t>
  </si>
  <si>
    <t>VV</t>
  </si>
  <si>
    <t>162301101R00</t>
  </si>
  <si>
    <t>Vodorovné přemístění výkopku z hor.1-4 do 500 m</t>
  </si>
  <si>
    <t>výkopek na skládku určenou investorem : 11,26125</t>
  </si>
  <si>
    <t>přemístění pro zpětný zásyp (výkopek  -  objem základů ) : 11,26125-2,832</t>
  </si>
  <si>
    <t>167101101R00</t>
  </si>
  <si>
    <t>Nakládání výkopku z hor. 1 ÷ 4 v množství do 100 m3</t>
  </si>
  <si>
    <t xml:space="preserve">dle TZ statika zasypávat  zahliněnými štěrkopísky : </t>
  </si>
  <si>
    <t>pro zpětný zásyp (výkopek  -  objem základů ) 50% : (11,26125-2,832)*0,50</t>
  </si>
  <si>
    <t>174101102R00</t>
  </si>
  <si>
    <t>Zásyp ruční se zhutněním</t>
  </si>
  <si>
    <t>výkopek  -  objem základů : 11,26125-2,832</t>
  </si>
  <si>
    <t>181101111R00</t>
  </si>
  <si>
    <t>Úprava pláně v zářezech se zhutněním - ručně</t>
  </si>
  <si>
    <t>m2</t>
  </si>
  <si>
    <t>pod nový základ : (6,950+2,200)*0,50</t>
  </si>
  <si>
    <t>58330002.AR</t>
  </si>
  <si>
    <t>Štěrkopísek k zásypu</t>
  </si>
  <si>
    <t>t</t>
  </si>
  <si>
    <t>SPCM</t>
  </si>
  <si>
    <t>Specifikace</t>
  </si>
  <si>
    <t>POL3_</t>
  </si>
  <si>
    <t>pro zpětný zásyp (výkopek  -  objem základů ) 50% : (11,26125-2,832)*0,50*2,100</t>
  </si>
  <si>
    <t>216904213R00</t>
  </si>
  <si>
    <t>Očištění stlačeným vzduchem líce kleneb</t>
  </si>
  <si>
    <t>boční líc stávajících základů (s přesahem : (6,50+2,25)*1,0</t>
  </si>
  <si>
    <t>216904391R00</t>
  </si>
  <si>
    <t>Příplatek za ruční dočištění ocelovými kartáči</t>
  </si>
  <si>
    <t>229946112R00</t>
  </si>
  <si>
    <t>Hlavy mikropilot tlakových D do 105 mm</t>
  </si>
  <si>
    <t>kus</t>
  </si>
  <si>
    <t>MP1 : 4</t>
  </si>
  <si>
    <t>MP2 : 5</t>
  </si>
  <si>
    <t>274321321R00</t>
  </si>
  <si>
    <t xml:space="preserve">Železobeton základových pasů C 20/25 </t>
  </si>
  <si>
    <t>Beton  C25/30, XC2, XA1 : (6,750+2,100)*0,40*0,80</t>
  </si>
  <si>
    <t>274351215R00</t>
  </si>
  <si>
    <t>Bednění stěn základových pasů - zřízení</t>
  </si>
  <si>
    <t>(0,40+6,750+2,50+0,40)*0,80</t>
  </si>
  <si>
    <t>274351216R00</t>
  </si>
  <si>
    <t>Bednění stěn základových pasů - odstranění</t>
  </si>
  <si>
    <t>Včetně očištění, vytřídění a uložení bednicího materiálu.</t>
  </si>
  <si>
    <t>POP</t>
  </si>
  <si>
    <t>Odkaz na mn. položky pořadí 11 : 8,04000</t>
  </si>
  <si>
    <t>274361821R00</t>
  </si>
  <si>
    <t>Výztuž základových pasů z betonářské oceli  B500B (10 505)</t>
  </si>
  <si>
    <t xml:space="preserve">Dle výkresu výztuže : </t>
  </si>
  <si>
    <t>třmínky průměr  8 mm : (2,80*47+1,30*18+0,60*30)*0,395*0,00105</t>
  </si>
  <si>
    <t>výztuž průměr 12 mm celkem bez smykových kotev : (123,6-46,20)*0,888*0,00105</t>
  </si>
  <si>
    <t>smyková výztuž  - prům. 12 mm  celk. dl. 600 mm, 77  ks : 0,600*77*0,888*0,00105</t>
  </si>
  <si>
    <t>Mezisoučet</t>
  </si>
  <si>
    <t>229942PC01</t>
  </si>
  <si>
    <t>D+M  Trubkové mikropiloty z oc.11 523, manžet.D 89/10 mm, SPOJOVANÉ NA ZÁVIT KOMPLETNÍ PROVEDENÍ</t>
  </si>
  <si>
    <t>m</t>
  </si>
  <si>
    <t>Vlastní</t>
  </si>
  <si>
    <t>Včetně vyčištění vrtu, dodání a výrobu cementové zálivky, sestavení mikropiloty, veškeré úpravy po injektování.</t>
  </si>
  <si>
    <t xml:space="preserve">průměr vrtání 133 mm, podrobně viz statický výpočet : </t>
  </si>
  <si>
    <t>předpoklad - vrtání z úrovně cca -0,100 (HÚ stáv.  základů ) : 7,10*(5+4)</t>
  </si>
  <si>
    <t>380932115R00</t>
  </si>
  <si>
    <t>Vlepení výztuže D 12 mm do vrtu v betonu 2složkovou epoxidovou hmotou</t>
  </si>
  <si>
    <t>vlepení smykové výztuže  - hl. vrtu 150 mm, 77  ks : 0,150*77</t>
  </si>
  <si>
    <t>380941113RT3</t>
  </si>
  <si>
    <t>Výztuž helikální 1x d 8 mm, drážka, cihelné zdivo výztuž HeliBar, pevnost v tahu 1128 MPa</t>
  </si>
  <si>
    <t>Včetně pomocného pracovního lešení o výšce podlahy do 1900 mm a pro zatížení do 1,5 kPa.</t>
  </si>
  <si>
    <t xml:space="preserve">Předpoklad - dle výkresu č. SV  02 : </t>
  </si>
  <si>
    <t>pozice 1 : 3,65*8</t>
  </si>
  <si>
    <t>pozice 2 : 2,0*2</t>
  </si>
  <si>
    <t>pozice 3 : 1,70*6</t>
  </si>
  <si>
    <t>pozice 4 : 1,35*2</t>
  </si>
  <si>
    <t>pozice 5 : 1,10*18</t>
  </si>
  <si>
    <t>38009PC01</t>
  </si>
  <si>
    <t>D+M Injektáž  trhlin zdiva vč. injektážních prostupek á 300 mm, vč. perforovaných drátěných manžet materiálpro injektáž trhlin dle TZ statika, vč. oboustranné omítky trhlin, rozsah dle PD a statiky</t>
  </si>
  <si>
    <t>kompl</t>
  </si>
  <si>
    <t>Indiv</t>
  </si>
  <si>
    <t>614471715R00</t>
  </si>
  <si>
    <t>Vyspravení beton. konstrukcí - adhézní můstek</t>
  </si>
  <si>
    <t>boční líc stávajících základů (s přesahem : (6,350+2,10)*0,80</t>
  </si>
  <si>
    <t>61221PC01</t>
  </si>
  <si>
    <t>Oprava omítky stěny po zainjektování trhlin - oboustranně -  struktura dle původního provedení  vč.  barevného řešení, vč. pomocného lešení</t>
  </si>
  <si>
    <t>soubor</t>
  </si>
  <si>
    <t>Začátek provozního součtu</t>
  </si>
  <si>
    <t xml:space="preserve">  Plocha omítek sanovaných stěn : ((8,50+4,50)*2,80+2,55)</t>
  </si>
  <si>
    <t>Konec provozního součtu</t>
  </si>
  <si>
    <t>kompletní provedení : 1</t>
  </si>
  <si>
    <t>631313611R00</t>
  </si>
  <si>
    <t>Mazanina betonová tl. 8 - 12 cm C 16/20</t>
  </si>
  <si>
    <t>Včetně vytvoření dilatačních spár, bez zaplnění.</t>
  </si>
  <si>
    <t>s rozšířením cca 100 mm (pro ustavení bednění základu ) : (6,950+2,200)*0,50*0,10</t>
  </si>
  <si>
    <t>631313621RM1</t>
  </si>
  <si>
    <t>Mazanina betonová tl. 8 - 12 cm C 20/25 z betonu prostého</t>
  </si>
  <si>
    <t>doplnění části stávající  podlahy nad výkopem - pod  dlažbu : (0,75+7,45+2,05+0,75)*1,150*0,10</t>
  </si>
  <si>
    <t>631571003R00</t>
  </si>
  <si>
    <t>Násyp ze štěrkopísku 0 - 32,  zpevňující</t>
  </si>
  <si>
    <t>pod mazaninu a kamennou dlažbu : (0,75+7,45+2,05+0,75)*1,150*0,10</t>
  </si>
  <si>
    <t>919735124R00</t>
  </si>
  <si>
    <t>Řezání stávajícího betonového krytu tl. 15 - 20 cm</t>
  </si>
  <si>
    <t>hrany výkopu - stávající plocha : 1,15+7,45+3,20+1,15</t>
  </si>
  <si>
    <t>952901111R00</t>
  </si>
  <si>
    <t>Vyčištění budov o výšce podlaží do 4 m</t>
  </si>
  <si>
    <t>po realizaci stavebních úprav : (10,50+4,70)*2,20</t>
  </si>
  <si>
    <t>952PC01</t>
  </si>
  <si>
    <t>D+M+DEM - ochranná plachta pogumovaná (parotěsná s přelepením spojů ) vč. přichycení na konstrukci vč. odstranění po skončení prací  a likvidace v souladu  s předpisy, vč. zřízení vstupů a  vjezdů</t>
  </si>
  <si>
    <t xml:space="preserve">m2    </t>
  </si>
  <si>
    <t>čistá výměra dle PD : 84</t>
  </si>
  <si>
    <t>952PC02</t>
  </si>
  <si>
    <t>Ochrana stávajících konstrukcí  před poškozením při  provádění prací, včetně zakrytí podlah při přesunu techniky</t>
  </si>
  <si>
    <t>965024131R00</t>
  </si>
  <si>
    <t>Bourání kamenných podlah z desek plochy nad 1 m2</t>
  </si>
  <si>
    <t>část stávající  podlahy nad výkopem : (0,75+7,45+2,05+0,75)*1,150</t>
  </si>
  <si>
    <t>965042141RT1</t>
  </si>
  <si>
    <t>Bourání mazanin betonových tl. 10 cm, nad 4 m2 ručně tl. mazaniny 5 - 8 cm</t>
  </si>
  <si>
    <t>část stávající  podlahy nad výkopem : (0,75+7,45+2,05+0,75)*1,150*0,10</t>
  </si>
  <si>
    <t>965049112RT1</t>
  </si>
  <si>
    <t>Příplatek, bourání mazanin se svař.síťí nad 10 cm jednostranná výztuž svařovanou sítí</t>
  </si>
  <si>
    <t>999281145R00</t>
  </si>
  <si>
    <t>Přesun hmot pro opravy a údržbu do v. 6 m, nošením</t>
  </si>
  <si>
    <t>Přesun hmot</t>
  </si>
  <si>
    <t>POL7_</t>
  </si>
  <si>
    <t>728PC01</t>
  </si>
  <si>
    <t>D+M+DEM vzduchotechnické zařízení pro dočasný přívod a odvod vzducu z prostoru stavby vč. filtrace ventilátoru, vč. zajištění provozu po dobu rekonstrukce</t>
  </si>
  <si>
    <t>772506340R00</t>
  </si>
  <si>
    <t>Dlažba z kamene, ze zlomků bez úpravy, tl. 3 cm</t>
  </si>
  <si>
    <t>POUZE POKLÁDKA DLAŽBY : (0,75+7,45+2,05+0,75)*1,150</t>
  </si>
  <si>
    <t>58384218R</t>
  </si>
  <si>
    <t>Dlažba, obklad pískovec nepravidelná štípaná hrana</t>
  </si>
  <si>
    <t>RTS 17/ II</t>
  </si>
  <si>
    <t>SPECIFIKACE - DODÁVKA KAMENNÉ DLAŽBY : (0,75+7,45+2,05+0,75)*1,150</t>
  </si>
  <si>
    <t>998772201R00</t>
  </si>
  <si>
    <t>Přesun hmot pro dlažby z kamene, výšky do 6 m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</si>
  <si>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</si>
  <si>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</si>
  <si>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</si>
  <si>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</si>
  <si>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</si>
  <si>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979082111R00</t>
  </si>
  <si>
    <t>Vnitrostaveništní doprava suti do 10 m</t>
  </si>
  <si>
    <t>979082121R00</t>
  </si>
  <si>
    <t>Příplatek k vnitrost. dopravě suti za dalších 5 m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</si>
  <si>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</si>
  <si>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</si>
  <si>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</si>
  <si>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</si>
  <si>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</si>
  <si>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</si>
  <si>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</si>
  <si>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</si>
  <si>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</si>
  <si>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</si>
  <si>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</si>
  <si>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</si>
  <si>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005211020R</t>
  </si>
  <si>
    <t>Ochrana stávaj. inženýrských sítí na staveništi</t>
  </si>
  <si>
    <t>POL99_8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</si>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</sst>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6264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SUMIF(F52:F65,A16,I52:I65)+SUMIF(F52:F65,"PSU",I52:I65)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SUMIF(F52:F65,A17,I52:I65)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SUMIF(F52:F65,A18,I52:I65)</f>
        <v>0</v>
      </c>
      <c r="J18" s="85"/>
    </row>
    <row r="19" spans="1:10" ht="23.25" customHeight="1" x14ac:dyDescent="0.2">
      <c r="A19" s="196" t="s">
        <v>87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SUMIF(F52:F65,A19,I52:I65)</f>
        <v>0</v>
      </c>
      <c r="J19" s="85"/>
    </row>
    <row r="20" spans="1:10" ht="23.25" customHeight="1" x14ac:dyDescent="0.2">
      <c r="A20" s="196" t="s">
        <v>88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SUMIF(F52:F65,A20,I52:I65)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'SO 02 202214602 Pol'!AE127</f>
        <v>0</v>
      </c>
      <c r="G39" s="150">
        <f>'SO 02 202214602 Pol'!AF127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'SO 02 202214602 Pol'!AE127</f>
        <v>0</v>
      </c>
      <c r="G40" s="156">
        <f>'SO 02 202214602 Pol'!AF127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'SO 02 202214602 Pol'!AE127</f>
        <v>0</v>
      </c>
      <c r="G41" s="151">
        <f>'SO 02 202214602 Pol'!AF127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10" x14ac:dyDescent="0.2">
      <c r="A44" t="s">
        <v>54</v>
      </c>
      <c r="B44" t="s">
        <v>55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9" spans="1:10" ht="15.75" x14ac:dyDescent="0.25">
      <c r="B49" s="176" t="s">
        <v>60</v>
      </c>
    </row>
    <row r="51" spans="1:10" ht="25.5" customHeight="1" x14ac:dyDescent="0.2">
      <c r="A51" s="178"/>
      <c r="B51" s="181" t="s">
        <v>18</v>
      </c>
      <c r="C51" s="181" t="s">
        <v>6</v>
      </c>
      <c r="D51" s="182"/>
      <c r="E51" s="182"/>
      <c r="F51" s="183" t="s">
        <v>61</v>
      </c>
      <c r="G51" s="183"/>
      <c r="H51" s="183"/>
      <c r="I51" s="183" t="s">
        <v>31</v>
      </c>
      <c r="J51" s="183" t="s">
        <v>0</v>
      </c>
    </row>
    <row r="52" spans="1:10" ht="36.75" customHeight="1" x14ac:dyDescent="0.2">
      <c r="A52" s="179"/>
      <c r="B52" s="184" t="s">
        <v>62</v>
      </c>
      <c r="C52" s="185" t="s">
        <v>63</v>
      </c>
      <c r="D52" s="186"/>
      <c r="E52" s="186"/>
      <c r="F52" s="192" t="s">
        <v>26</v>
      </c>
      <c r="G52" s="193"/>
      <c r="H52" s="193"/>
      <c r="I52" s="193">
        <f>'SO 02 202214602 Pol'!G8</f>
        <v>0</v>
      </c>
      <c r="J52" s="190" t="str">
        <f>IF(I66=0,"",I52/I66*100)</f>
        <v/>
      </c>
    </row>
    <row r="53" spans="1:10" ht="36.75" customHeight="1" x14ac:dyDescent="0.2">
      <c r="A53" s="179"/>
      <c r="B53" s="184" t="s">
        <v>64</v>
      </c>
      <c r="C53" s="185" t="s">
        <v>65</v>
      </c>
      <c r="D53" s="186"/>
      <c r="E53" s="186"/>
      <c r="F53" s="192" t="s">
        <v>26</v>
      </c>
      <c r="G53" s="193"/>
      <c r="H53" s="193"/>
      <c r="I53" s="193">
        <f>'SO 02 202214602 Pol'!G24</f>
        <v>0</v>
      </c>
      <c r="J53" s="190" t="str">
        <f>IF(I66=0,"",I53/I66*100)</f>
        <v/>
      </c>
    </row>
    <row r="54" spans="1:10" ht="36.75" customHeight="1" x14ac:dyDescent="0.2">
      <c r="A54" s="179"/>
      <c r="B54" s="184" t="s">
        <v>66</v>
      </c>
      <c r="C54" s="185" t="s">
        <v>67</v>
      </c>
      <c r="D54" s="186"/>
      <c r="E54" s="186"/>
      <c r="F54" s="192" t="s">
        <v>26</v>
      </c>
      <c r="G54" s="193"/>
      <c r="H54" s="193"/>
      <c r="I54" s="193">
        <f>'SO 02 202214602 Pol'!G49</f>
        <v>0</v>
      </c>
      <c r="J54" s="190" t="str">
        <f>IF(I66=0,"",I54/I66*100)</f>
        <v/>
      </c>
    </row>
    <row r="55" spans="1:10" ht="36.75" customHeight="1" x14ac:dyDescent="0.2">
      <c r="A55" s="179"/>
      <c r="B55" s="184" t="s">
        <v>68</v>
      </c>
      <c r="C55" s="185" t="s">
        <v>69</v>
      </c>
      <c r="D55" s="186"/>
      <c r="E55" s="186"/>
      <c r="F55" s="192" t="s">
        <v>26</v>
      </c>
      <c r="G55" s="193"/>
      <c r="H55" s="193"/>
      <c r="I55" s="193">
        <f>'SO 02 202214602 Pol'!G62</f>
        <v>0</v>
      </c>
      <c r="J55" s="190" t="str">
        <f>IF(I66=0,"",I55/I66*100)</f>
        <v/>
      </c>
    </row>
    <row r="56" spans="1:10" ht="36.75" customHeight="1" x14ac:dyDescent="0.2">
      <c r="A56" s="179"/>
      <c r="B56" s="184" t="s">
        <v>70</v>
      </c>
      <c r="C56" s="185" t="s">
        <v>71</v>
      </c>
      <c r="D56" s="186"/>
      <c r="E56" s="186"/>
      <c r="F56" s="192" t="s">
        <v>26</v>
      </c>
      <c r="G56" s="193"/>
      <c r="H56" s="193"/>
      <c r="I56" s="193">
        <f>'SO 02 202214602 Pol'!G70</f>
        <v>0</v>
      </c>
      <c r="J56" s="190" t="str">
        <f>IF(I66=0,"",I56/I66*100)</f>
        <v/>
      </c>
    </row>
    <row r="57" spans="1:10" ht="36.75" customHeight="1" x14ac:dyDescent="0.2">
      <c r="A57" s="179"/>
      <c r="B57" s="184" t="s">
        <v>72</v>
      </c>
      <c r="C57" s="185" t="s">
        <v>73</v>
      </c>
      <c r="D57" s="186"/>
      <c r="E57" s="186"/>
      <c r="F57" s="192" t="s">
        <v>26</v>
      </c>
      <c r="G57" s="193"/>
      <c r="H57" s="193"/>
      <c r="I57" s="193">
        <f>'SO 02 202214602 Pol'!G79</f>
        <v>0</v>
      </c>
      <c r="J57" s="190" t="str">
        <f>IF(I66=0,"",I57/I66*100)</f>
        <v/>
      </c>
    </row>
    <row r="58" spans="1:10" ht="36.75" customHeight="1" x14ac:dyDescent="0.2">
      <c r="A58" s="179"/>
      <c r="B58" s="184" t="s">
        <v>74</v>
      </c>
      <c r="C58" s="185" t="s">
        <v>75</v>
      </c>
      <c r="D58" s="186"/>
      <c r="E58" s="186"/>
      <c r="F58" s="192" t="s">
        <v>26</v>
      </c>
      <c r="G58" s="193"/>
      <c r="H58" s="193"/>
      <c r="I58" s="193">
        <f>'SO 02 202214602 Pol'!G82</f>
        <v>0</v>
      </c>
      <c r="J58" s="190" t="str">
        <f>IF(I66=0,"",I58/I66*100)</f>
        <v/>
      </c>
    </row>
    <row r="59" spans="1:10" ht="36.75" customHeight="1" x14ac:dyDescent="0.2">
      <c r="A59" s="179"/>
      <c r="B59" s="184" t="s">
        <v>76</v>
      </c>
      <c r="C59" s="185" t="s">
        <v>77</v>
      </c>
      <c r="D59" s="186"/>
      <c r="E59" s="186"/>
      <c r="F59" s="192" t="s">
        <v>26</v>
      </c>
      <c r="G59" s="193"/>
      <c r="H59" s="193"/>
      <c r="I59" s="193">
        <f>'SO 02 202214602 Pol'!G88</f>
        <v>0</v>
      </c>
      <c r="J59" s="190" t="str">
        <f>IF(I66=0,"",I59/I66*100)</f>
        <v/>
      </c>
    </row>
    <row r="60" spans="1:10" ht="36.75" customHeight="1" x14ac:dyDescent="0.2">
      <c r="A60" s="179"/>
      <c r="B60" s="184" t="s">
        <v>78</v>
      </c>
      <c r="C60" s="185" t="s">
        <v>79</v>
      </c>
      <c r="D60" s="186"/>
      <c r="E60" s="186"/>
      <c r="F60" s="192" t="s">
        <v>26</v>
      </c>
      <c r="G60" s="193"/>
      <c r="H60" s="193"/>
      <c r="I60" s="193">
        <f>'SO 02 202214602 Pol'!G95</f>
        <v>0</v>
      </c>
      <c r="J60" s="190" t="str">
        <f>IF(I66=0,"",I60/I66*100)</f>
        <v/>
      </c>
    </row>
    <row r="61" spans="1:10" ht="36.75" customHeight="1" x14ac:dyDescent="0.2">
      <c r="A61" s="179"/>
      <c r="B61" s="184" t="s">
        <v>80</v>
      </c>
      <c r="C61" s="185" t="s">
        <v>81</v>
      </c>
      <c r="D61" s="186"/>
      <c r="E61" s="186"/>
      <c r="F61" s="192" t="s">
        <v>27</v>
      </c>
      <c r="G61" s="193"/>
      <c r="H61" s="193"/>
      <c r="I61" s="193">
        <f>'SO 02 202214602 Pol'!G97</f>
        <v>0</v>
      </c>
      <c r="J61" s="190" t="str">
        <f>IF(I66=0,"",I61/I66*100)</f>
        <v/>
      </c>
    </row>
    <row r="62" spans="1:10" ht="36.75" customHeight="1" x14ac:dyDescent="0.2">
      <c r="A62" s="179"/>
      <c r="B62" s="184" t="s">
        <v>82</v>
      </c>
      <c r="C62" s="185" t="s">
        <v>83</v>
      </c>
      <c r="D62" s="186"/>
      <c r="E62" s="186"/>
      <c r="F62" s="192" t="s">
        <v>27</v>
      </c>
      <c r="G62" s="193"/>
      <c r="H62" s="193"/>
      <c r="I62" s="193">
        <f>'SO 02 202214602 Pol'!G99</f>
        <v>0</v>
      </c>
      <c r="J62" s="190" t="str">
        <f>IF(I66=0,"",I62/I66*100)</f>
        <v/>
      </c>
    </row>
    <row r="63" spans="1:10" ht="36.75" customHeight="1" x14ac:dyDescent="0.2">
      <c r="A63" s="179"/>
      <c r="B63" s="184" t="s">
        <v>84</v>
      </c>
      <c r="C63" s="185" t="s">
        <v>85</v>
      </c>
      <c r="D63" s="186"/>
      <c r="E63" s="186"/>
      <c r="F63" s="192" t="s">
        <v>86</v>
      </c>
      <c r="G63" s="193"/>
      <c r="H63" s="193"/>
      <c r="I63" s="193">
        <f>'SO 02 202214602 Pol'!G105</f>
        <v>0</v>
      </c>
      <c r="J63" s="190" t="str">
        <f>IF(I66=0,"",I63/I66*100)</f>
        <v/>
      </c>
    </row>
    <row r="64" spans="1:10" ht="36.75" customHeight="1" x14ac:dyDescent="0.2">
      <c r="A64" s="179"/>
      <c r="B64" s="184" t="s">
        <v>87</v>
      </c>
      <c r="C64" s="185" t="s">
        <v>29</v>
      </c>
      <c r="D64" s="186"/>
      <c r="E64" s="186"/>
      <c r="F64" s="192" t="s">
        <v>87</v>
      </c>
      <c r="G64" s="193"/>
      <c r="H64" s="193"/>
      <c r="I64" s="193">
        <f>'SO 02 202214602 Pol'!G110</f>
        <v>0</v>
      </c>
      <c r="J64" s="190" t="str">
        <f>IF(I66=0,"",I64/I66*100)</f>
        <v/>
      </c>
    </row>
    <row r="65" spans="1:10" ht="36.75" customHeight="1" x14ac:dyDescent="0.2">
      <c r="A65" s="179"/>
      <c r="B65" s="184" t="s">
        <v>88</v>
      </c>
      <c r="C65" s="185" t="s">
        <v>30</v>
      </c>
      <c r="D65" s="186"/>
      <c r="E65" s="186"/>
      <c r="F65" s="192" t="s">
        <v>88</v>
      </c>
      <c r="G65" s="193"/>
      <c r="H65" s="193"/>
      <c r="I65" s="193">
        <f>'SO 02 202214602 Pol'!G117</f>
        <v>0</v>
      </c>
      <c r="J65" s="190" t="str">
        <f>IF(I66=0,"",I65/I66*100)</f>
        <v/>
      </c>
    </row>
    <row r="66" spans="1:10" ht="25.5" customHeight="1" x14ac:dyDescent="0.2">
      <c r="A66" s="180"/>
      <c r="B66" s="187" t="s">
        <v>1</v>
      </c>
      <c r="C66" s="188"/>
      <c r="D66" s="189"/>
      <c r="E66" s="189"/>
      <c r="F66" s="194"/>
      <c r="G66" s="195"/>
      <c r="H66" s="195"/>
      <c r="I66" s="195">
        <f>SUM(I52:I65)</f>
        <v>0</v>
      </c>
      <c r="J66" s="191">
        <f>SUM(J52:J65)</f>
        <v>0</v>
      </c>
    </row>
    <row r="67" spans="1:10" x14ac:dyDescent="0.2">
      <c r="F67" s="135"/>
      <c r="G67" s="135"/>
      <c r="H67" s="135"/>
      <c r="I67" s="135"/>
      <c r="J67" s="136"/>
    </row>
    <row r="68" spans="1:10" x14ac:dyDescent="0.2">
      <c r="F68" s="135"/>
      <c r="G68" s="135"/>
      <c r="H68" s="135"/>
      <c r="I68" s="135"/>
      <c r="J68" s="136"/>
    </row>
    <row r="69" spans="1:10" x14ac:dyDescent="0.2">
      <c r="F69" s="135"/>
      <c r="G69" s="135"/>
      <c r="H69" s="135"/>
      <c r="I69" s="135"/>
      <c r="J69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5840-BB92-4EE4-9D8D-9329DA22BE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89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90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90</v>
      </c>
      <c r="AG3" t="s">
        <v>91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92</v>
      </c>
    </row>
    <row r="5" spans="1:60" x14ac:dyDescent="0.2">
      <c r="D5" s="10"/>
    </row>
    <row r="6" spans="1:60" ht="38.25" x14ac:dyDescent="0.2">
      <c r="A6" s="208" t="s">
        <v>93</v>
      </c>
      <c r="B6" s="210" t="s">
        <v>94</v>
      </c>
      <c r="C6" s="210" t="s">
        <v>95</v>
      </c>
      <c r="D6" s="209" t="s">
        <v>96</v>
      </c>
      <c r="E6" s="208" t="s">
        <v>97</v>
      </c>
      <c r="F6" s="207" t="s">
        <v>98</v>
      </c>
      <c r="G6" s="208" t="s">
        <v>31</v>
      </c>
      <c r="H6" s="211" t="s">
        <v>32</v>
      </c>
      <c r="I6" s="211" t="s">
        <v>99</v>
      </c>
      <c r="J6" s="211" t="s">
        <v>33</v>
      </c>
      <c r="K6" s="211" t="s">
        <v>100</v>
      </c>
      <c r="L6" s="211" t="s">
        <v>101</v>
      </c>
      <c r="M6" s="211" t="s">
        <v>102</v>
      </c>
      <c r="N6" s="211" t="s">
        <v>103</v>
      </c>
      <c r="O6" s="211" t="s">
        <v>104</v>
      </c>
      <c r="P6" s="211" t="s">
        <v>105</v>
      </c>
      <c r="Q6" s="211" t="s">
        <v>106</v>
      </c>
      <c r="R6" s="211" t="s">
        <v>107</v>
      </c>
      <c r="S6" s="211" t="s">
        <v>108</v>
      </c>
      <c r="T6" s="211" t="s">
        <v>109</v>
      </c>
      <c r="U6" s="211" t="s">
        <v>110</v>
      </c>
      <c r="V6" s="211" t="s">
        <v>111</v>
      </c>
      <c r="W6" s="211" t="s">
        <v>112</v>
      </c>
      <c r="X6" s="211" t="s">
        <v>113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42" t="s">
        <v>114</v>
      </c>
      <c r="B8" s="243" t="s">
        <v>62</v>
      </c>
      <c r="C8" s="266" t="s">
        <v>63</v>
      </c>
      <c r="D8" s="244"/>
      <c r="E8" s="245"/>
      <c r="F8" s="246"/>
      <c r="G8" s="246">
        <f>SUMIF(AG9:AG23,"&lt;&gt;NOR",G9:G23)</f>
        <v>0</v>
      </c>
      <c r="H8" s="246"/>
      <c r="I8" s="246">
        <f>SUM(I9:I23)</f>
        <v>0</v>
      </c>
      <c r="J8" s="246"/>
      <c r="K8" s="246">
        <f>SUM(K9:K23)</f>
        <v>0</v>
      </c>
      <c r="L8" s="246"/>
      <c r="M8" s="246">
        <f>SUM(M9:M23)</f>
        <v>0</v>
      </c>
      <c r="N8" s="245"/>
      <c r="O8" s="245">
        <f>SUM(O9:O23)</f>
        <v>8.85</v>
      </c>
      <c r="P8" s="245"/>
      <c r="Q8" s="245">
        <f>SUM(Q9:Q23)</f>
        <v>0</v>
      </c>
      <c r="R8" s="246"/>
      <c r="S8" s="246"/>
      <c r="T8" s="247"/>
      <c r="U8" s="241"/>
      <c r="V8" s="241">
        <f>SUM(V9:V23)</f>
        <v>66.34</v>
      </c>
      <c r="W8" s="241"/>
      <c r="X8" s="241"/>
      <c r="AG8" t="s">
        <v>115</v>
      </c>
    </row>
    <row r="9" spans="1:60" ht="22.5" outlineLevel="1" x14ac:dyDescent="0.2">
      <c r="A9" s="249">
        <v>1</v>
      </c>
      <c r="B9" s="250" t="s">
        <v>116</v>
      </c>
      <c r="C9" s="267" t="s">
        <v>117</v>
      </c>
      <c r="D9" s="251" t="s">
        <v>118</v>
      </c>
      <c r="E9" s="252">
        <v>11.26125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119</v>
      </c>
      <c r="T9" s="255" t="s">
        <v>119</v>
      </c>
      <c r="U9" s="233">
        <v>4.7300000000000004</v>
      </c>
      <c r="V9" s="233">
        <f>ROUND(E9*U9,2)</f>
        <v>53.27</v>
      </c>
      <c r="W9" s="233"/>
      <c r="X9" s="233" t="s">
        <v>120</v>
      </c>
      <c r="Y9" s="212"/>
      <c r="Z9" s="212"/>
      <c r="AA9" s="212"/>
      <c r="AB9" s="212"/>
      <c r="AC9" s="212"/>
      <c r="AD9" s="212"/>
      <c r="AE9" s="212"/>
      <c r="AF9" s="212"/>
      <c r="AG9" s="212" t="s">
        <v>121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68" t="s">
        <v>122</v>
      </c>
      <c r="D10" s="235"/>
      <c r="E10" s="236">
        <v>11.26125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12"/>
      <c r="Z10" s="212"/>
      <c r="AA10" s="212"/>
      <c r="AB10" s="212"/>
      <c r="AC10" s="212"/>
      <c r="AD10" s="212"/>
      <c r="AE10" s="212"/>
      <c r="AF10" s="212"/>
      <c r="AG10" s="212" t="s">
        <v>123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9">
        <v>2</v>
      </c>
      <c r="B11" s="250" t="s">
        <v>124</v>
      </c>
      <c r="C11" s="267" t="s">
        <v>125</v>
      </c>
      <c r="D11" s="251" t="s">
        <v>118</v>
      </c>
      <c r="E11" s="252">
        <v>19.6905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119</v>
      </c>
      <c r="T11" s="255" t="s">
        <v>119</v>
      </c>
      <c r="U11" s="233">
        <v>0.01</v>
      </c>
      <c r="V11" s="233">
        <f>ROUND(E11*U11,2)</f>
        <v>0.2</v>
      </c>
      <c r="W11" s="233"/>
      <c r="X11" s="233" t="s">
        <v>120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68" t="s">
        <v>126</v>
      </c>
      <c r="D12" s="235"/>
      <c r="E12" s="236">
        <v>11.26125</v>
      </c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12"/>
      <c r="Z12" s="212"/>
      <c r="AA12" s="212"/>
      <c r="AB12" s="212"/>
      <c r="AC12" s="212"/>
      <c r="AD12" s="212"/>
      <c r="AE12" s="212"/>
      <c r="AF12" s="212"/>
      <c r="AG12" s="212" t="s">
        <v>123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29"/>
      <c r="B13" s="230"/>
      <c r="C13" s="268" t="s">
        <v>127</v>
      </c>
      <c r="D13" s="235"/>
      <c r="E13" s="236">
        <v>8.4292499999999997</v>
      </c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12"/>
      <c r="Z13" s="212"/>
      <c r="AA13" s="212"/>
      <c r="AB13" s="212"/>
      <c r="AC13" s="212"/>
      <c r="AD13" s="212"/>
      <c r="AE13" s="212"/>
      <c r="AF13" s="212"/>
      <c r="AG13" s="212" t="s">
        <v>123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49">
        <v>3</v>
      </c>
      <c r="B14" s="250" t="s">
        <v>128</v>
      </c>
      <c r="C14" s="267" t="s">
        <v>129</v>
      </c>
      <c r="D14" s="251" t="s">
        <v>118</v>
      </c>
      <c r="E14" s="252">
        <v>4.2146299999999997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119</v>
      </c>
      <c r="T14" s="255" t="s">
        <v>119</v>
      </c>
      <c r="U14" s="233">
        <v>0.65</v>
      </c>
      <c r="V14" s="233">
        <f>ROUND(E14*U14,2)</f>
        <v>2.74</v>
      </c>
      <c r="W14" s="233"/>
      <c r="X14" s="233" t="s">
        <v>120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121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9"/>
      <c r="B15" s="230"/>
      <c r="C15" s="268" t="s">
        <v>130</v>
      </c>
      <c r="D15" s="235"/>
      <c r="E15" s="236"/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12"/>
      <c r="Z15" s="212"/>
      <c r="AA15" s="212"/>
      <c r="AB15" s="212"/>
      <c r="AC15" s="212"/>
      <c r="AD15" s="212"/>
      <c r="AE15" s="212"/>
      <c r="AF15" s="212"/>
      <c r="AG15" s="212" t="s">
        <v>123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29"/>
      <c r="B16" s="230"/>
      <c r="C16" s="268" t="s">
        <v>131</v>
      </c>
      <c r="D16" s="235"/>
      <c r="E16" s="236">
        <v>4.2146299999999997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12"/>
      <c r="Z16" s="212"/>
      <c r="AA16" s="212"/>
      <c r="AB16" s="212"/>
      <c r="AC16" s="212"/>
      <c r="AD16" s="212"/>
      <c r="AE16" s="212"/>
      <c r="AF16" s="212"/>
      <c r="AG16" s="212" t="s">
        <v>123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9">
        <v>4</v>
      </c>
      <c r="B17" s="250" t="s">
        <v>132</v>
      </c>
      <c r="C17" s="267" t="s">
        <v>133</v>
      </c>
      <c r="D17" s="251" t="s">
        <v>118</v>
      </c>
      <c r="E17" s="252">
        <v>8.4292499999999997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119</v>
      </c>
      <c r="T17" s="255" t="s">
        <v>119</v>
      </c>
      <c r="U17" s="233">
        <v>1.1499999999999999</v>
      </c>
      <c r="V17" s="233">
        <f>ROUND(E17*U17,2)</f>
        <v>9.69</v>
      </c>
      <c r="W17" s="233"/>
      <c r="X17" s="233" t="s">
        <v>120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121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9"/>
      <c r="B18" s="230"/>
      <c r="C18" s="268" t="s">
        <v>134</v>
      </c>
      <c r="D18" s="235"/>
      <c r="E18" s="236">
        <v>8.4292499999999997</v>
      </c>
      <c r="F18" s="233"/>
      <c r="G18" s="233"/>
      <c r="H18" s="233"/>
      <c r="I18" s="233"/>
      <c r="J18" s="233"/>
      <c r="K18" s="233"/>
      <c r="L18" s="233"/>
      <c r="M18" s="233"/>
      <c r="N18" s="232"/>
      <c r="O18" s="232"/>
      <c r="P18" s="232"/>
      <c r="Q18" s="232"/>
      <c r="R18" s="233"/>
      <c r="S18" s="233"/>
      <c r="T18" s="233"/>
      <c r="U18" s="233"/>
      <c r="V18" s="233"/>
      <c r="W18" s="233"/>
      <c r="X18" s="233"/>
      <c r="Y18" s="212"/>
      <c r="Z18" s="212"/>
      <c r="AA18" s="212"/>
      <c r="AB18" s="212"/>
      <c r="AC18" s="212"/>
      <c r="AD18" s="212"/>
      <c r="AE18" s="212"/>
      <c r="AF18" s="212"/>
      <c r="AG18" s="212" t="s">
        <v>123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9">
        <v>5</v>
      </c>
      <c r="B19" s="250" t="s">
        <v>135</v>
      </c>
      <c r="C19" s="267" t="s">
        <v>136</v>
      </c>
      <c r="D19" s="251" t="s">
        <v>137</v>
      </c>
      <c r="E19" s="252">
        <v>4.5750000000000002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119</v>
      </c>
      <c r="T19" s="255" t="s">
        <v>119</v>
      </c>
      <c r="U19" s="233">
        <v>9.6000000000000002E-2</v>
      </c>
      <c r="V19" s="233">
        <f>ROUND(E19*U19,2)</f>
        <v>0.44</v>
      </c>
      <c r="W19" s="233"/>
      <c r="X19" s="233" t="s">
        <v>120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121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68" t="s">
        <v>138</v>
      </c>
      <c r="D20" s="235"/>
      <c r="E20" s="236">
        <v>4.5750000000000002</v>
      </c>
      <c r="F20" s="233"/>
      <c r="G20" s="233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12"/>
      <c r="Z20" s="212"/>
      <c r="AA20" s="212"/>
      <c r="AB20" s="212"/>
      <c r="AC20" s="212"/>
      <c r="AD20" s="212"/>
      <c r="AE20" s="212"/>
      <c r="AF20" s="212"/>
      <c r="AG20" s="212" t="s">
        <v>123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9">
        <v>6</v>
      </c>
      <c r="B21" s="250" t="s">
        <v>139</v>
      </c>
      <c r="C21" s="267" t="s">
        <v>140</v>
      </c>
      <c r="D21" s="251" t="s">
        <v>141</v>
      </c>
      <c r="E21" s="252">
        <v>8.8507099999999994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1</v>
      </c>
      <c r="O21" s="252">
        <f>ROUND(E21*N21,2)</f>
        <v>8.85</v>
      </c>
      <c r="P21" s="252">
        <v>0</v>
      </c>
      <c r="Q21" s="252">
        <f>ROUND(E21*P21,2)</f>
        <v>0</v>
      </c>
      <c r="R21" s="254" t="s">
        <v>142</v>
      </c>
      <c r="S21" s="254" t="s">
        <v>119</v>
      </c>
      <c r="T21" s="255" t="s">
        <v>119</v>
      </c>
      <c r="U21" s="233">
        <v>0</v>
      </c>
      <c r="V21" s="233">
        <f>ROUND(E21*U21,2)</f>
        <v>0</v>
      </c>
      <c r="W21" s="233"/>
      <c r="X21" s="233" t="s">
        <v>143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9"/>
      <c r="B22" s="230"/>
      <c r="C22" s="268" t="s">
        <v>130</v>
      </c>
      <c r="D22" s="235"/>
      <c r="E22" s="236"/>
      <c r="F22" s="233"/>
      <c r="G22" s="233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12"/>
      <c r="Z22" s="212"/>
      <c r="AA22" s="212"/>
      <c r="AB22" s="212"/>
      <c r="AC22" s="212"/>
      <c r="AD22" s="212"/>
      <c r="AE22" s="212"/>
      <c r="AF22" s="212"/>
      <c r="AG22" s="212" t="s">
        <v>123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29"/>
      <c r="B23" s="230"/>
      <c r="C23" s="268" t="s">
        <v>145</v>
      </c>
      <c r="D23" s="235"/>
      <c r="E23" s="236">
        <v>8.8507099999999994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12"/>
      <c r="Z23" s="212"/>
      <c r="AA23" s="212"/>
      <c r="AB23" s="212"/>
      <c r="AC23" s="212"/>
      <c r="AD23" s="212"/>
      <c r="AE23" s="212"/>
      <c r="AF23" s="212"/>
      <c r="AG23" s="212" t="s">
        <v>123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42" t="s">
        <v>114</v>
      </c>
      <c r="B24" s="243" t="s">
        <v>64</v>
      </c>
      <c r="C24" s="266" t="s">
        <v>65</v>
      </c>
      <c r="D24" s="244"/>
      <c r="E24" s="245"/>
      <c r="F24" s="246"/>
      <c r="G24" s="246">
        <f>SUMIF(AG25:AG48,"&lt;&gt;NOR",G25:G48)</f>
        <v>0</v>
      </c>
      <c r="H24" s="246"/>
      <c r="I24" s="246">
        <f>SUM(I25:I48)</f>
        <v>0</v>
      </c>
      <c r="J24" s="246"/>
      <c r="K24" s="246">
        <f>SUM(K25:K48)</f>
        <v>0</v>
      </c>
      <c r="L24" s="246"/>
      <c r="M24" s="246">
        <f>SUM(M25:M48)</f>
        <v>0</v>
      </c>
      <c r="N24" s="245"/>
      <c r="O24" s="245">
        <f>SUM(O25:O48)</f>
        <v>11.39</v>
      </c>
      <c r="P24" s="245"/>
      <c r="Q24" s="245">
        <f>SUM(Q25:Q48)</f>
        <v>0</v>
      </c>
      <c r="R24" s="246"/>
      <c r="S24" s="246"/>
      <c r="T24" s="247"/>
      <c r="U24" s="241"/>
      <c r="V24" s="241">
        <f>SUM(V25:V48)</f>
        <v>255.76999999999998</v>
      </c>
      <c r="W24" s="241"/>
      <c r="X24" s="241"/>
      <c r="AG24" t="s">
        <v>115</v>
      </c>
    </row>
    <row r="25" spans="1:60" outlineLevel="1" x14ac:dyDescent="0.2">
      <c r="A25" s="249">
        <v>7</v>
      </c>
      <c r="B25" s="250" t="s">
        <v>146</v>
      </c>
      <c r="C25" s="267" t="s">
        <v>147</v>
      </c>
      <c r="D25" s="251" t="s">
        <v>137</v>
      </c>
      <c r="E25" s="252">
        <v>8.75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119</v>
      </c>
      <c r="T25" s="255" t="s">
        <v>119</v>
      </c>
      <c r="U25" s="233">
        <v>0.40100000000000002</v>
      </c>
      <c r="V25" s="233">
        <f>ROUND(E25*U25,2)</f>
        <v>3.51</v>
      </c>
      <c r="W25" s="233"/>
      <c r="X25" s="233" t="s">
        <v>120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121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29"/>
      <c r="B26" s="230"/>
      <c r="C26" s="268" t="s">
        <v>148</v>
      </c>
      <c r="D26" s="235"/>
      <c r="E26" s="236">
        <v>8.75</v>
      </c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12"/>
      <c r="Z26" s="212"/>
      <c r="AA26" s="212"/>
      <c r="AB26" s="212"/>
      <c r="AC26" s="212"/>
      <c r="AD26" s="212"/>
      <c r="AE26" s="212"/>
      <c r="AF26" s="212"/>
      <c r="AG26" s="212" t="s">
        <v>123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9">
        <v>8</v>
      </c>
      <c r="B27" s="250" t="s">
        <v>149</v>
      </c>
      <c r="C27" s="267" t="s">
        <v>150</v>
      </c>
      <c r="D27" s="251" t="s">
        <v>137</v>
      </c>
      <c r="E27" s="252">
        <v>8.75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119</v>
      </c>
      <c r="T27" s="255" t="s">
        <v>119</v>
      </c>
      <c r="U27" s="233">
        <v>0.53</v>
      </c>
      <c r="V27" s="233">
        <f>ROUND(E27*U27,2)</f>
        <v>4.6399999999999997</v>
      </c>
      <c r="W27" s="233"/>
      <c r="X27" s="233" t="s">
        <v>120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121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29"/>
      <c r="B28" s="230"/>
      <c r="C28" s="268" t="s">
        <v>148</v>
      </c>
      <c r="D28" s="235"/>
      <c r="E28" s="236">
        <v>8.75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12"/>
      <c r="Z28" s="212"/>
      <c r="AA28" s="212"/>
      <c r="AB28" s="212"/>
      <c r="AC28" s="212"/>
      <c r="AD28" s="212"/>
      <c r="AE28" s="212"/>
      <c r="AF28" s="212"/>
      <c r="AG28" s="212" t="s">
        <v>123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9">
        <v>9</v>
      </c>
      <c r="B29" s="250" t="s">
        <v>151</v>
      </c>
      <c r="C29" s="267" t="s">
        <v>152</v>
      </c>
      <c r="D29" s="251" t="s">
        <v>153</v>
      </c>
      <c r="E29" s="252">
        <v>9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2.094E-2</v>
      </c>
      <c r="O29" s="252">
        <f>ROUND(E29*N29,2)</f>
        <v>0.19</v>
      </c>
      <c r="P29" s="252">
        <v>0</v>
      </c>
      <c r="Q29" s="252">
        <f>ROUND(E29*P29,2)</f>
        <v>0</v>
      </c>
      <c r="R29" s="254"/>
      <c r="S29" s="254" t="s">
        <v>119</v>
      </c>
      <c r="T29" s="255" t="s">
        <v>119</v>
      </c>
      <c r="U29" s="233">
        <v>4.3499999999999996</v>
      </c>
      <c r="V29" s="233">
        <f>ROUND(E29*U29,2)</f>
        <v>39.15</v>
      </c>
      <c r="W29" s="233"/>
      <c r="X29" s="233" t="s">
        <v>120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121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9"/>
      <c r="B30" s="230"/>
      <c r="C30" s="268" t="s">
        <v>154</v>
      </c>
      <c r="D30" s="235"/>
      <c r="E30" s="236">
        <v>4</v>
      </c>
      <c r="F30" s="233"/>
      <c r="G30" s="233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12"/>
      <c r="Z30" s="212"/>
      <c r="AA30" s="212"/>
      <c r="AB30" s="212"/>
      <c r="AC30" s="212"/>
      <c r="AD30" s="212"/>
      <c r="AE30" s="212"/>
      <c r="AF30" s="212"/>
      <c r="AG30" s="212" t="s">
        <v>123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9"/>
      <c r="B31" s="230"/>
      <c r="C31" s="268" t="s">
        <v>155</v>
      </c>
      <c r="D31" s="235"/>
      <c r="E31" s="236">
        <v>5</v>
      </c>
      <c r="F31" s="233"/>
      <c r="G31" s="233"/>
      <c r="H31" s="233"/>
      <c r="I31" s="233"/>
      <c r="J31" s="233"/>
      <c r="K31" s="233"/>
      <c r="L31" s="233"/>
      <c r="M31" s="233"/>
      <c r="N31" s="232"/>
      <c r="O31" s="232"/>
      <c r="P31" s="232"/>
      <c r="Q31" s="232"/>
      <c r="R31" s="233"/>
      <c r="S31" s="233"/>
      <c r="T31" s="233"/>
      <c r="U31" s="233"/>
      <c r="V31" s="233"/>
      <c r="W31" s="233"/>
      <c r="X31" s="233"/>
      <c r="Y31" s="212"/>
      <c r="Z31" s="212"/>
      <c r="AA31" s="212"/>
      <c r="AB31" s="212"/>
      <c r="AC31" s="212"/>
      <c r="AD31" s="212"/>
      <c r="AE31" s="212"/>
      <c r="AF31" s="212"/>
      <c r="AG31" s="212" t="s">
        <v>123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9">
        <v>10</v>
      </c>
      <c r="B32" s="250" t="s">
        <v>156</v>
      </c>
      <c r="C32" s="267" t="s">
        <v>157</v>
      </c>
      <c r="D32" s="251" t="s">
        <v>118</v>
      </c>
      <c r="E32" s="252">
        <v>2.8319999999999999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2.5249999999999999</v>
      </c>
      <c r="O32" s="252">
        <f>ROUND(E32*N32,2)</f>
        <v>7.15</v>
      </c>
      <c r="P32" s="252">
        <v>0</v>
      </c>
      <c r="Q32" s="252">
        <f>ROUND(E32*P32,2)</f>
        <v>0</v>
      </c>
      <c r="R32" s="254"/>
      <c r="S32" s="254" t="s">
        <v>119</v>
      </c>
      <c r="T32" s="255" t="s">
        <v>119</v>
      </c>
      <c r="U32" s="233">
        <v>0.48</v>
      </c>
      <c r="V32" s="233">
        <f>ROUND(E32*U32,2)</f>
        <v>1.36</v>
      </c>
      <c r="W32" s="233"/>
      <c r="X32" s="233" t="s">
        <v>120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121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68" t="s">
        <v>158</v>
      </c>
      <c r="D33" s="235"/>
      <c r="E33" s="236">
        <v>2.8319999999999999</v>
      </c>
      <c r="F33" s="233"/>
      <c r="G33" s="233"/>
      <c r="H33" s="233"/>
      <c r="I33" s="233"/>
      <c r="J33" s="233"/>
      <c r="K33" s="233"/>
      <c r="L33" s="233"/>
      <c r="M33" s="233"/>
      <c r="N33" s="232"/>
      <c r="O33" s="232"/>
      <c r="P33" s="232"/>
      <c r="Q33" s="232"/>
      <c r="R33" s="233"/>
      <c r="S33" s="233"/>
      <c r="T33" s="233"/>
      <c r="U33" s="233"/>
      <c r="V33" s="233"/>
      <c r="W33" s="233"/>
      <c r="X33" s="233"/>
      <c r="Y33" s="212"/>
      <c r="Z33" s="212"/>
      <c r="AA33" s="212"/>
      <c r="AB33" s="212"/>
      <c r="AC33" s="212"/>
      <c r="AD33" s="212"/>
      <c r="AE33" s="212"/>
      <c r="AF33" s="212"/>
      <c r="AG33" s="212" t="s">
        <v>123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9">
        <v>11</v>
      </c>
      <c r="B34" s="250" t="s">
        <v>159</v>
      </c>
      <c r="C34" s="267" t="s">
        <v>160</v>
      </c>
      <c r="D34" s="251" t="s">
        <v>137</v>
      </c>
      <c r="E34" s="252">
        <v>8.0399999999999991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3.916E-2</v>
      </c>
      <c r="O34" s="252">
        <f>ROUND(E34*N34,2)</f>
        <v>0.31</v>
      </c>
      <c r="P34" s="252">
        <v>0</v>
      </c>
      <c r="Q34" s="252">
        <f>ROUND(E34*P34,2)</f>
        <v>0</v>
      </c>
      <c r="R34" s="254"/>
      <c r="S34" s="254" t="s">
        <v>119</v>
      </c>
      <c r="T34" s="255" t="s">
        <v>119</v>
      </c>
      <c r="U34" s="233">
        <v>1.05</v>
      </c>
      <c r="V34" s="233">
        <f>ROUND(E34*U34,2)</f>
        <v>8.44</v>
      </c>
      <c r="W34" s="233"/>
      <c r="X34" s="233" t="s">
        <v>120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121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68" t="s">
        <v>161</v>
      </c>
      <c r="D35" s="235"/>
      <c r="E35" s="236">
        <v>8.0399999999999991</v>
      </c>
      <c r="F35" s="233"/>
      <c r="G35" s="233"/>
      <c r="H35" s="233"/>
      <c r="I35" s="233"/>
      <c r="J35" s="233"/>
      <c r="K35" s="233"/>
      <c r="L35" s="233"/>
      <c r="M35" s="233"/>
      <c r="N35" s="232"/>
      <c r="O35" s="232"/>
      <c r="P35" s="232"/>
      <c r="Q35" s="232"/>
      <c r="R35" s="233"/>
      <c r="S35" s="233"/>
      <c r="T35" s="233"/>
      <c r="U35" s="233"/>
      <c r="V35" s="233"/>
      <c r="W35" s="233"/>
      <c r="X35" s="233"/>
      <c r="Y35" s="212"/>
      <c r="Z35" s="212"/>
      <c r="AA35" s="212"/>
      <c r="AB35" s="212"/>
      <c r="AC35" s="212"/>
      <c r="AD35" s="212"/>
      <c r="AE35" s="212"/>
      <c r="AF35" s="212"/>
      <c r="AG35" s="212" t="s">
        <v>123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9">
        <v>12</v>
      </c>
      <c r="B36" s="250" t="s">
        <v>162</v>
      </c>
      <c r="C36" s="267" t="s">
        <v>163</v>
      </c>
      <c r="D36" s="251" t="s">
        <v>137</v>
      </c>
      <c r="E36" s="252">
        <v>8.0399999999999991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119</v>
      </c>
      <c r="T36" s="255" t="s">
        <v>119</v>
      </c>
      <c r="U36" s="233">
        <v>0.32</v>
      </c>
      <c r="V36" s="233">
        <f>ROUND(E36*U36,2)</f>
        <v>2.57</v>
      </c>
      <c r="W36" s="233"/>
      <c r="X36" s="233" t="s">
        <v>120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121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69" t="s">
        <v>164</v>
      </c>
      <c r="D37" s="256"/>
      <c r="E37" s="256"/>
      <c r="F37" s="256"/>
      <c r="G37" s="256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12"/>
      <c r="Z37" s="212"/>
      <c r="AA37" s="212"/>
      <c r="AB37" s="212"/>
      <c r="AC37" s="212"/>
      <c r="AD37" s="212"/>
      <c r="AE37" s="212"/>
      <c r="AF37" s="212"/>
      <c r="AG37" s="212" t="s">
        <v>165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68" t="s">
        <v>166</v>
      </c>
      <c r="D38" s="235"/>
      <c r="E38" s="236">
        <v>8.0399999999999991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12"/>
      <c r="Z38" s="212"/>
      <c r="AA38" s="212"/>
      <c r="AB38" s="212"/>
      <c r="AC38" s="212"/>
      <c r="AD38" s="212"/>
      <c r="AE38" s="212"/>
      <c r="AF38" s="212"/>
      <c r="AG38" s="212" t="s">
        <v>123</v>
      </c>
      <c r="AH38" s="212">
        <v>5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49">
        <v>13</v>
      </c>
      <c r="B39" s="250" t="s">
        <v>167</v>
      </c>
      <c r="C39" s="267" t="s">
        <v>168</v>
      </c>
      <c r="D39" s="251" t="s">
        <v>141</v>
      </c>
      <c r="E39" s="252">
        <v>0.187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1.0211600000000001</v>
      </c>
      <c r="O39" s="252">
        <f>ROUND(E39*N39,2)</f>
        <v>0.19</v>
      </c>
      <c r="P39" s="252">
        <v>0</v>
      </c>
      <c r="Q39" s="252">
        <f>ROUND(E39*P39,2)</f>
        <v>0</v>
      </c>
      <c r="R39" s="254"/>
      <c r="S39" s="254" t="s">
        <v>119</v>
      </c>
      <c r="T39" s="255" t="s">
        <v>119</v>
      </c>
      <c r="U39" s="233">
        <v>23.53</v>
      </c>
      <c r="V39" s="233">
        <f>ROUND(E39*U39,2)</f>
        <v>4.4000000000000004</v>
      </c>
      <c r="W39" s="233"/>
      <c r="X39" s="233" t="s">
        <v>120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121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68" t="s">
        <v>169</v>
      </c>
      <c r="D40" s="235"/>
      <c r="E40" s="236"/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12"/>
      <c r="Z40" s="212"/>
      <c r="AA40" s="212"/>
      <c r="AB40" s="212"/>
      <c r="AC40" s="212"/>
      <c r="AD40" s="212"/>
      <c r="AE40" s="212"/>
      <c r="AF40" s="212"/>
      <c r="AG40" s="212" t="s">
        <v>123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29"/>
      <c r="B41" s="230"/>
      <c r="C41" s="268" t="s">
        <v>170</v>
      </c>
      <c r="D41" s="235"/>
      <c r="E41" s="236">
        <v>7.1749999999999994E-2</v>
      </c>
      <c r="F41" s="233"/>
      <c r="G41" s="233"/>
      <c r="H41" s="233"/>
      <c r="I41" s="233"/>
      <c r="J41" s="233"/>
      <c r="K41" s="233"/>
      <c r="L41" s="233"/>
      <c r="M41" s="233"/>
      <c r="N41" s="232"/>
      <c r="O41" s="232"/>
      <c r="P41" s="232"/>
      <c r="Q41" s="232"/>
      <c r="R41" s="233"/>
      <c r="S41" s="233"/>
      <c r="T41" s="233"/>
      <c r="U41" s="233"/>
      <c r="V41" s="233"/>
      <c r="W41" s="233"/>
      <c r="X41" s="233"/>
      <c r="Y41" s="212"/>
      <c r="Z41" s="212"/>
      <c r="AA41" s="212"/>
      <c r="AB41" s="212"/>
      <c r="AC41" s="212"/>
      <c r="AD41" s="212"/>
      <c r="AE41" s="212"/>
      <c r="AF41" s="212"/>
      <c r="AG41" s="212" t="s">
        <v>123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29"/>
      <c r="B42" s="230"/>
      <c r="C42" s="268" t="s">
        <v>171</v>
      </c>
      <c r="D42" s="235"/>
      <c r="E42" s="236">
        <v>7.2169999999999998E-2</v>
      </c>
      <c r="F42" s="233"/>
      <c r="G42" s="233"/>
      <c r="H42" s="233"/>
      <c r="I42" s="233"/>
      <c r="J42" s="233"/>
      <c r="K42" s="233"/>
      <c r="L42" s="233"/>
      <c r="M42" s="233"/>
      <c r="N42" s="232"/>
      <c r="O42" s="232"/>
      <c r="P42" s="232"/>
      <c r="Q42" s="232"/>
      <c r="R42" s="233"/>
      <c r="S42" s="233"/>
      <c r="T42" s="233"/>
      <c r="U42" s="233"/>
      <c r="V42" s="233"/>
      <c r="W42" s="233"/>
      <c r="X42" s="233"/>
      <c r="Y42" s="212"/>
      <c r="Z42" s="212"/>
      <c r="AA42" s="212"/>
      <c r="AB42" s="212"/>
      <c r="AC42" s="212"/>
      <c r="AD42" s="212"/>
      <c r="AE42" s="212"/>
      <c r="AF42" s="212"/>
      <c r="AG42" s="212" t="s">
        <v>123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29"/>
      <c r="B43" s="230"/>
      <c r="C43" s="268" t="s">
        <v>172</v>
      </c>
      <c r="D43" s="235"/>
      <c r="E43" s="236">
        <v>4.308E-2</v>
      </c>
      <c r="F43" s="233"/>
      <c r="G43" s="233"/>
      <c r="H43" s="233"/>
      <c r="I43" s="233"/>
      <c r="J43" s="233"/>
      <c r="K43" s="233"/>
      <c r="L43" s="233"/>
      <c r="M43" s="233"/>
      <c r="N43" s="232"/>
      <c r="O43" s="232"/>
      <c r="P43" s="232"/>
      <c r="Q43" s="232"/>
      <c r="R43" s="233"/>
      <c r="S43" s="233"/>
      <c r="T43" s="233"/>
      <c r="U43" s="233"/>
      <c r="V43" s="233"/>
      <c r="W43" s="233"/>
      <c r="X43" s="233"/>
      <c r="Y43" s="212"/>
      <c r="Z43" s="212"/>
      <c r="AA43" s="212"/>
      <c r="AB43" s="212"/>
      <c r="AC43" s="212"/>
      <c r="AD43" s="212"/>
      <c r="AE43" s="212"/>
      <c r="AF43" s="212"/>
      <c r="AG43" s="212" t="s">
        <v>123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70" t="s">
        <v>173</v>
      </c>
      <c r="D44" s="237"/>
      <c r="E44" s="238">
        <v>0.187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12"/>
      <c r="Z44" s="212"/>
      <c r="AA44" s="212"/>
      <c r="AB44" s="212"/>
      <c r="AC44" s="212"/>
      <c r="AD44" s="212"/>
      <c r="AE44" s="212"/>
      <c r="AF44" s="212"/>
      <c r="AG44" s="212" t="s">
        <v>123</v>
      </c>
      <c r="AH44" s="212">
        <v>1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3.75" outlineLevel="1" x14ac:dyDescent="0.2">
      <c r="A45" s="249">
        <v>14</v>
      </c>
      <c r="B45" s="250" t="s">
        <v>174</v>
      </c>
      <c r="C45" s="267" t="s">
        <v>175</v>
      </c>
      <c r="D45" s="251" t="s">
        <v>176</v>
      </c>
      <c r="E45" s="252">
        <v>63.9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5.5559999999999998E-2</v>
      </c>
      <c r="O45" s="252">
        <f>ROUND(E45*N45,2)</f>
        <v>3.55</v>
      </c>
      <c r="P45" s="252">
        <v>0</v>
      </c>
      <c r="Q45" s="252">
        <f>ROUND(E45*P45,2)</f>
        <v>0</v>
      </c>
      <c r="R45" s="254"/>
      <c r="S45" s="254" t="s">
        <v>177</v>
      </c>
      <c r="T45" s="255" t="s">
        <v>119</v>
      </c>
      <c r="U45" s="233">
        <v>3</v>
      </c>
      <c r="V45" s="233">
        <f>ROUND(E45*U45,2)</f>
        <v>191.7</v>
      </c>
      <c r="W45" s="233"/>
      <c r="X45" s="233" t="s">
        <v>120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121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29"/>
      <c r="B46" s="230"/>
      <c r="C46" s="269" t="s">
        <v>178</v>
      </c>
      <c r="D46" s="256"/>
      <c r="E46" s="256"/>
      <c r="F46" s="256"/>
      <c r="G46" s="256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12"/>
      <c r="Z46" s="212"/>
      <c r="AA46" s="212"/>
      <c r="AB46" s="212"/>
      <c r="AC46" s="212"/>
      <c r="AD46" s="212"/>
      <c r="AE46" s="212"/>
      <c r="AF46" s="212"/>
      <c r="AG46" s="212" t="s">
        <v>165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57" t="str">
        <f>C46</f>
        <v>Včetně vyčištění vrtu, dodání a výrobu cementové zálivky, sestavení mikropiloty, veškeré úpravy po injektování.</v>
      </c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29"/>
      <c r="B47" s="230"/>
      <c r="C47" s="268" t="s">
        <v>179</v>
      </c>
      <c r="D47" s="235"/>
      <c r="E47" s="236"/>
      <c r="F47" s="233"/>
      <c r="G47" s="233"/>
      <c r="H47" s="233"/>
      <c r="I47" s="233"/>
      <c r="J47" s="233"/>
      <c r="K47" s="233"/>
      <c r="L47" s="233"/>
      <c r="M47" s="233"/>
      <c r="N47" s="232"/>
      <c r="O47" s="232"/>
      <c r="P47" s="232"/>
      <c r="Q47" s="232"/>
      <c r="R47" s="233"/>
      <c r="S47" s="233"/>
      <c r="T47" s="233"/>
      <c r="U47" s="233"/>
      <c r="V47" s="233"/>
      <c r="W47" s="233"/>
      <c r="X47" s="233"/>
      <c r="Y47" s="212"/>
      <c r="Z47" s="212"/>
      <c r="AA47" s="212"/>
      <c r="AB47" s="212"/>
      <c r="AC47" s="212"/>
      <c r="AD47" s="212"/>
      <c r="AE47" s="212"/>
      <c r="AF47" s="212"/>
      <c r="AG47" s="212" t="s">
        <v>123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29"/>
      <c r="B48" s="230"/>
      <c r="C48" s="268" t="s">
        <v>180</v>
      </c>
      <c r="D48" s="235"/>
      <c r="E48" s="236">
        <v>63.9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12"/>
      <c r="Z48" s="212"/>
      <c r="AA48" s="212"/>
      <c r="AB48" s="212"/>
      <c r="AC48" s="212"/>
      <c r="AD48" s="212"/>
      <c r="AE48" s="212"/>
      <c r="AF48" s="212"/>
      <c r="AG48" s="212" t="s">
        <v>123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42" t="s">
        <v>114</v>
      </c>
      <c r="B49" s="243" t="s">
        <v>66</v>
      </c>
      <c r="C49" s="266" t="s">
        <v>67</v>
      </c>
      <c r="D49" s="244"/>
      <c r="E49" s="245"/>
      <c r="F49" s="246"/>
      <c r="G49" s="246">
        <f>SUMIF(AG50:AG61,"&lt;&gt;NOR",G50:G61)</f>
        <v>0</v>
      </c>
      <c r="H49" s="246"/>
      <c r="I49" s="246">
        <f>SUM(I50:I61)</f>
        <v>0</v>
      </c>
      <c r="J49" s="246"/>
      <c r="K49" s="246">
        <f>SUM(K50:K61)</f>
        <v>0</v>
      </c>
      <c r="L49" s="246"/>
      <c r="M49" s="246">
        <f>SUM(M50:M61)</f>
        <v>0</v>
      </c>
      <c r="N49" s="245"/>
      <c r="O49" s="245">
        <f>SUM(O50:O61)</f>
        <v>0.67</v>
      </c>
      <c r="P49" s="245"/>
      <c r="Q49" s="245">
        <f>SUM(Q50:Q61)</f>
        <v>0</v>
      </c>
      <c r="R49" s="246"/>
      <c r="S49" s="246"/>
      <c r="T49" s="247"/>
      <c r="U49" s="241"/>
      <c r="V49" s="241">
        <f>SUM(V50:V61)</f>
        <v>178.64</v>
      </c>
      <c r="W49" s="241"/>
      <c r="X49" s="241"/>
      <c r="AG49" t="s">
        <v>115</v>
      </c>
    </row>
    <row r="50" spans="1:60" ht="22.5" outlineLevel="1" x14ac:dyDescent="0.2">
      <c r="A50" s="249">
        <v>15</v>
      </c>
      <c r="B50" s="250" t="s">
        <v>181</v>
      </c>
      <c r="C50" s="267" t="s">
        <v>182</v>
      </c>
      <c r="D50" s="251" t="s">
        <v>176</v>
      </c>
      <c r="E50" s="252">
        <v>11.55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1.2E-4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119</v>
      </c>
      <c r="T50" s="255" t="s">
        <v>119</v>
      </c>
      <c r="U50" s="233">
        <v>1.18</v>
      </c>
      <c r="V50" s="233">
        <f>ROUND(E50*U50,2)</f>
        <v>13.63</v>
      </c>
      <c r="W50" s="233"/>
      <c r="X50" s="233" t="s">
        <v>120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121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29"/>
      <c r="B51" s="230"/>
      <c r="C51" s="268" t="s">
        <v>183</v>
      </c>
      <c r="D51" s="235"/>
      <c r="E51" s="236">
        <v>11.55</v>
      </c>
      <c r="F51" s="233"/>
      <c r="G51" s="233"/>
      <c r="H51" s="233"/>
      <c r="I51" s="233"/>
      <c r="J51" s="233"/>
      <c r="K51" s="233"/>
      <c r="L51" s="233"/>
      <c r="M51" s="233"/>
      <c r="N51" s="232"/>
      <c r="O51" s="232"/>
      <c r="P51" s="232"/>
      <c r="Q51" s="232"/>
      <c r="R51" s="233"/>
      <c r="S51" s="233"/>
      <c r="T51" s="233"/>
      <c r="U51" s="233"/>
      <c r="V51" s="233"/>
      <c r="W51" s="233"/>
      <c r="X51" s="233"/>
      <c r="Y51" s="212"/>
      <c r="Z51" s="212"/>
      <c r="AA51" s="212"/>
      <c r="AB51" s="212"/>
      <c r="AC51" s="212"/>
      <c r="AD51" s="212"/>
      <c r="AE51" s="212"/>
      <c r="AF51" s="212"/>
      <c r="AG51" s="212" t="s">
        <v>123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49">
        <v>16</v>
      </c>
      <c r="B52" s="250" t="s">
        <v>184</v>
      </c>
      <c r="C52" s="267" t="s">
        <v>185</v>
      </c>
      <c r="D52" s="251" t="s">
        <v>176</v>
      </c>
      <c r="E52" s="252">
        <v>65.900000000000006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1.018E-2</v>
      </c>
      <c r="O52" s="252">
        <f>ROUND(E52*N52,2)</f>
        <v>0.67</v>
      </c>
      <c r="P52" s="252">
        <v>0</v>
      </c>
      <c r="Q52" s="252">
        <f>ROUND(E52*P52,2)</f>
        <v>0</v>
      </c>
      <c r="R52" s="254"/>
      <c r="S52" s="254" t="s">
        <v>119</v>
      </c>
      <c r="T52" s="255" t="s">
        <v>119</v>
      </c>
      <c r="U52" s="233">
        <v>2.504</v>
      </c>
      <c r="V52" s="233">
        <f>ROUND(E52*U52,2)</f>
        <v>165.01</v>
      </c>
      <c r="W52" s="233"/>
      <c r="X52" s="233" t="s">
        <v>120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121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69" t="s">
        <v>186</v>
      </c>
      <c r="D53" s="256"/>
      <c r="E53" s="256"/>
      <c r="F53" s="256"/>
      <c r="G53" s="256"/>
      <c r="H53" s="233"/>
      <c r="I53" s="233"/>
      <c r="J53" s="233"/>
      <c r="K53" s="233"/>
      <c r="L53" s="233"/>
      <c r="M53" s="233"/>
      <c r="N53" s="232"/>
      <c r="O53" s="232"/>
      <c r="P53" s="232"/>
      <c r="Q53" s="232"/>
      <c r="R53" s="233"/>
      <c r="S53" s="233"/>
      <c r="T53" s="233"/>
      <c r="U53" s="233"/>
      <c r="V53" s="233"/>
      <c r="W53" s="233"/>
      <c r="X53" s="233"/>
      <c r="Y53" s="212"/>
      <c r="Z53" s="212"/>
      <c r="AA53" s="212"/>
      <c r="AB53" s="212"/>
      <c r="AC53" s="212"/>
      <c r="AD53" s="212"/>
      <c r="AE53" s="212"/>
      <c r="AF53" s="212"/>
      <c r="AG53" s="212" t="s">
        <v>165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9"/>
      <c r="B54" s="230"/>
      <c r="C54" s="268" t="s">
        <v>187</v>
      </c>
      <c r="D54" s="235"/>
      <c r="E54" s="236"/>
      <c r="F54" s="233"/>
      <c r="G54" s="233"/>
      <c r="H54" s="233"/>
      <c r="I54" s="233"/>
      <c r="J54" s="233"/>
      <c r="K54" s="233"/>
      <c r="L54" s="233"/>
      <c r="M54" s="233"/>
      <c r="N54" s="232"/>
      <c r="O54" s="232"/>
      <c r="P54" s="232"/>
      <c r="Q54" s="232"/>
      <c r="R54" s="233"/>
      <c r="S54" s="233"/>
      <c r="T54" s="233"/>
      <c r="U54" s="233"/>
      <c r="V54" s="233"/>
      <c r="W54" s="233"/>
      <c r="X54" s="233"/>
      <c r="Y54" s="212"/>
      <c r="Z54" s="212"/>
      <c r="AA54" s="212"/>
      <c r="AB54" s="212"/>
      <c r="AC54" s="212"/>
      <c r="AD54" s="212"/>
      <c r="AE54" s="212"/>
      <c r="AF54" s="212"/>
      <c r="AG54" s="212" t="s">
        <v>123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9"/>
      <c r="B55" s="230"/>
      <c r="C55" s="268" t="s">
        <v>188</v>
      </c>
      <c r="D55" s="235"/>
      <c r="E55" s="236">
        <v>29.2</v>
      </c>
      <c r="F55" s="233"/>
      <c r="G55" s="233"/>
      <c r="H55" s="233"/>
      <c r="I55" s="233"/>
      <c r="J55" s="233"/>
      <c r="K55" s="233"/>
      <c r="L55" s="233"/>
      <c r="M55" s="233"/>
      <c r="N55" s="232"/>
      <c r="O55" s="232"/>
      <c r="P55" s="232"/>
      <c r="Q55" s="232"/>
      <c r="R55" s="233"/>
      <c r="S55" s="233"/>
      <c r="T55" s="233"/>
      <c r="U55" s="233"/>
      <c r="V55" s="233"/>
      <c r="W55" s="233"/>
      <c r="X55" s="233"/>
      <c r="Y55" s="212"/>
      <c r="Z55" s="212"/>
      <c r="AA55" s="212"/>
      <c r="AB55" s="212"/>
      <c r="AC55" s="212"/>
      <c r="AD55" s="212"/>
      <c r="AE55" s="212"/>
      <c r="AF55" s="212"/>
      <c r="AG55" s="212" t="s">
        <v>123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9"/>
      <c r="B56" s="230"/>
      <c r="C56" s="268" t="s">
        <v>189</v>
      </c>
      <c r="D56" s="235"/>
      <c r="E56" s="236">
        <v>4</v>
      </c>
      <c r="F56" s="233"/>
      <c r="G56" s="233"/>
      <c r="H56" s="233"/>
      <c r="I56" s="233"/>
      <c r="J56" s="233"/>
      <c r="K56" s="233"/>
      <c r="L56" s="233"/>
      <c r="M56" s="233"/>
      <c r="N56" s="232"/>
      <c r="O56" s="232"/>
      <c r="P56" s="232"/>
      <c r="Q56" s="232"/>
      <c r="R56" s="233"/>
      <c r="S56" s="233"/>
      <c r="T56" s="233"/>
      <c r="U56" s="233"/>
      <c r="V56" s="233"/>
      <c r="W56" s="233"/>
      <c r="X56" s="233"/>
      <c r="Y56" s="212"/>
      <c r="Z56" s="212"/>
      <c r="AA56" s="212"/>
      <c r="AB56" s="212"/>
      <c r="AC56" s="212"/>
      <c r="AD56" s="212"/>
      <c r="AE56" s="212"/>
      <c r="AF56" s="212"/>
      <c r="AG56" s="212" t="s">
        <v>123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9"/>
      <c r="B57" s="230"/>
      <c r="C57" s="268" t="s">
        <v>190</v>
      </c>
      <c r="D57" s="235"/>
      <c r="E57" s="236">
        <v>10.199999999999999</v>
      </c>
      <c r="F57" s="233"/>
      <c r="G57" s="233"/>
      <c r="H57" s="233"/>
      <c r="I57" s="233"/>
      <c r="J57" s="233"/>
      <c r="K57" s="233"/>
      <c r="L57" s="233"/>
      <c r="M57" s="233"/>
      <c r="N57" s="232"/>
      <c r="O57" s="232"/>
      <c r="P57" s="232"/>
      <c r="Q57" s="232"/>
      <c r="R57" s="233"/>
      <c r="S57" s="233"/>
      <c r="T57" s="233"/>
      <c r="U57" s="233"/>
      <c r="V57" s="233"/>
      <c r="W57" s="233"/>
      <c r="X57" s="233"/>
      <c r="Y57" s="212"/>
      <c r="Z57" s="212"/>
      <c r="AA57" s="212"/>
      <c r="AB57" s="212"/>
      <c r="AC57" s="212"/>
      <c r="AD57" s="212"/>
      <c r="AE57" s="212"/>
      <c r="AF57" s="212"/>
      <c r="AG57" s="212" t="s">
        <v>123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9"/>
      <c r="B58" s="230"/>
      <c r="C58" s="268" t="s">
        <v>191</v>
      </c>
      <c r="D58" s="235"/>
      <c r="E58" s="236">
        <v>2.7</v>
      </c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12"/>
      <c r="Z58" s="212"/>
      <c r="AA58" s="212"/>
      <c r="AB58" s="212"/>
      <c r="AC58" s="212"/>
      <c r="AD58" s="212"/>
      <c r="AE58" s="212"/>
      <c r="AF58" s="212"/>
      <c r="AG58" s="212" t="s">
        <v>123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9"/>
      <c r="B59" s="230"/>
      <c r="C59" s="268" t="s">
        <v>192</v>
      </c>
      <c r="D59" s="235"/>
      <c r="E59" s="236">
        <v>19.8</v>
      </c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12"/>
      <c r="Z59" s="212"/>
      <c r="AA59" s="212"/>
      <c r="AB59" s="212"/>
      <c r="AC59" s="212"/>
      <c r="AD59" s="212"/>
      <c r="AE59" s="212"/>
      <c r="AF59" s="212"/>
      <c r="AG59" s="212" t="s">
        <v>123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9"/>
      <c r="B60" s="230"/>
      <c r="C60" s="270" t="s">
        <v>173</v>
      </c>
      <c r="D60" s="237"/>
      <c r="E60" s="238">
        <v>65.900000000000006</v>
      </c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12"/>
      <c r="Z60" s="212"/>
      <c r="AA60" s="212"/>
      <c r="AB60" s="212"/>
      <c r="AC60" s="212"/>
      <c r="AD60" s="212"/>
      <c r="AE60" s="212"/>
      <c r="AF60" s="212"/>
      <c r="AG60" s="212" t="s">
        <v>123</v>
      </c>
      <c r="AH60" s="212">
        <v>1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45" outlineLevel="1" x14ac:dyDescent="0.2">
      <c r="A61" s="258">
        <v>17</v>
      </c>
      <c r="B61" s="259" t="s">
        <v>193</v>
      </c>
      <c r="C61" s="271" t="s">
        <v>194</v>
      </c>
      <c r="D61" s="260" t="s">
        <v>195</v>
      </c>
      <c r="E61" s="261">
        <v>1</v>
      </c>
      <c r="F61" s="262"/>
      <c r="G61" s="263">
        <f>ROUND(E61*F61,2)</f>
        <v>0</v>
      </c>
      <c r="H61" s="262"/>
      <c r="I61" s="263">
        <f>ROUND(E61*H61,2)</f>
        <v>0</v>
      </c>
      <c r="J61" s="262"/>
      <c r="K61" s="263">
        <f>ROUND(E61*J61,2)</f>
        <v>0</v>
      </c>
      <c r="L61" s="263">
        <v>21</v>
      </c>
      <c r="M61" s="263">
        <f>G61*(1+L61/100)</f>
        <v>0</v>
      </c>
      <c r="N61" s="261">
        <v>0</v>
      </c>
      <c r="O61" s="261">
        <f>ROUND(E61*N61,2)</f>
        <v>0</v>
      </c>
      <c r="P61" s="261">
        <v>0</v>
      </c>
      <c r="Q61" s="261">
        <f>ROUND(E61*P61,2)</f>
        <v>0</v>
      </c>
      <c r="R61" s="263"/>
      <c r="S61" s="263" t="s">
        <v>177</v>
      </c>
      <c r="T61" s="264" t="s">
        <v>196</v>
      </c>
      <c r="U61" s="233">
        <v>0</v>
      </c>
      <c r="V61" s="233">
        <f>ROUND(E61*U61,2)</f>
        <v>0</v>
      </c>
      <c r="W61" s="233"/>
      <c r="X61" s="233" t="s">
        <v>120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121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42" t="s">
        <v>114</v>
      </c>
      <c r="B62" s="243" t="s">
        <v>68</v>
      </c>
      <c r="C62" s="266" t="s">
        <v>69</v>
      </c>
      <c r="D62" s="244"/>
      <c r="E62" s="245"/>
      <c r="F62" s="246"/>
      <c r="G62" s="246">
        <f>SUMIF(AG63:AG69,"&lt;&gt;NOR",G63:G69)</f>
        <v>0</v>
      </c>
      <c r="H62" s="246"/>
      <c r="I62" s="246">
        <f>SUM(I63:I69)</f>
        <v>0</v>
      </c>
      <c r="J62" s="246"/>
      <c r="K62" s="246">
        <f>SUM(K63:K69)</f>
        <v>0</v>
      </c>
      <c r="L62" s="246"/>
      <c r="M62" s="246">
        <f>SUM(M63:M69)</f>
        <v>0</v>
      </c>
      <c r="N62" s="245"/>
      <c r="O62" s="245">
        <f>SUM(O63:O69)</f>
        <v>0.01</v>
      </c>
      <c r="P62" s="245"/>
      <c r="Q62" s="245">
        <f>SUM(Q63:Q69)</f>
        <v>0</v>
      </c>
      <c r="R62" s="246"/>
      <c r="S62" s="246"/>
      <c r="T62" s="247"/>
      <c r="U62" s="241"/>
      <c r="V62" s="241">
        <f>SUM(V63:V69)</f>
        <v>0.34</v>
      </c>
      <c r="W62" s="241"/>
      <c r="X62" s="241"/>
      <c r="AG62" t="s">
        <v>115</v>
      </c>
    </row>
    <row r="63" spans="1:60" outlineLevel="1" x14ac:dyDescent="0.2">
      <c r="A63" s="249">
        <v>18</v>
      </c>
      <c r="B63" s="250" t="s">
        <v>197</v>
      </c>
      <c r="C63" s="267" t="s">
        <v>198</v>
      </c>
      <c r="D63" s="251" t="s">
        <v>137</v>
      </c>
      <c r="E63" s="252">
        <v>6.76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1.6000000000000001E-3</v>
      </c>
      <c r="O63" s="252">
        <f>ROUND(E63*N63,2)</f>
        <v>0.01</v>
      </c>
      <c r="P63" s="252">
        <v>0</v>
      </c>
      <c r="Q63" s="252">
        <f>ROUND(E63*P63,2)</f>
        <v>0</v>
      </c>
      <c r="R63" s="254"/>
      <c r="S63" s="254" t="s">
        <v>119</v>
      </c>
      <c r="T63" s="255" t="s">
        <v>119</v>
      </c>
      <c r="U63" s="233">
        <v>0.05</v>
      </c>
      <c r="V63" s="233">
        <f>ROUND(E63*U63,2)</f>
        <v>0.34</v>
      </c>
      <c r="W63" s="233"/>
      <c r="X63" s="233" t="s">
        <v>120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121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29"/>
      <c r="B64" s="230"/>
      <c r="C64" s="268" t="s">
        <v>199</v>
      </c>
      <c r="D64" s="235"/>
      <c r="E64" s="236">
        <v>6.76</v>
      </c>
      <c r="F64" s="233"/>
      <c r="G64" s="233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12"/>
      <c r="Z64" s="212"/>
      <c r="AA64" s="212"/>
      <c r="AB64" s="212"/>
      <c r="AC64" s="212"/>
      <c r="AD64" s="212"/>
      <c r="AE64" s="212"/>
      <c r="AF64" s="212"/>
      <c r="AG64" s="212" t="s">
        <v>123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33.75" outlineLevel="1" x14ac:dyDescent="0.2">
      <c r="A65" s="249">
        <v>19</v>
      </c>
      <c r="B65" s="250" t="s">
        <v>200</v>
      </c>
      <c r="C65" s="267" t="s">
        <v>201</v>
      </c>
      <c r="D65" s="251" t="s">
        <v>202</v>
      </c>
      <c r="E65" s="252">
        <v>1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21</v>
      </c>
      <c r="M65" s="254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4"/>
      <c r="S65" s="254" t="s">
        <v>177</v>
      </c>
      <c r="T65" s="255" t="s">
        <v>196</v>
      </c>
      <c r="U65" s="233">
        <v>0</v>
      </c>
      <c r="V65" s="233">
        <f>ROUND(E65*U65,2)</f>
        <v>0</v>
      </c>
      <c r="W65" s="233"/>
      <c r="X65" s="233" t="s">
        <v>120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121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9"/>
      <c r="B66" s="230"/>
      <c r="C66" s="272" t="s">
        <v>203</v>
      </c>
      <c r="D66" s="239"/>
      <c r="E66" s="240"/>
      <c r="F66" s="233"/>
      <c r="G66" s="233"/>
      <c r="H66" s="233"/>
      <c r="I66" s="233"/>
      <c r="J66" s="233"/>
      <c r="K66" s="233"/>
      <c r="L66" s="233"/>
      <c r="M66" s="233"/>
      <c r="N66" s="232"/>
      <c r="O66" s="232"/>
      <c r="P66" s="232"/>
      <c r="Q66" s="232"/>
      <c r="R66" s="233"/>
      <c r="S66" s="233"/>
      <c r="T66" s="233"/>
      <c r="U66" s="233"/>
      <c r="V66" s="233"/>
      <c r="W66" s="233"/>
      <c r="X66" s="233"/>
      <c r="Y66" s="212"/>
      <c r="Z66" s="212"/>
      <c r="AA66" s="212"/>
      <c r="AB66" s="212"/>
      <c r="AC66" s="212"/>
      <c r="AD66" s="212"/>
      <c r="AE66" s="212"/>
      <c r="AF66" s="212"/>
      <c r="AG66" s="212" t="s">
        <v>123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29"/>
      <c r="B67" s="230"/>
      <c r="C67" s="273" t="s">
        <v>204</v>
      </c>
      <c r="D67" s="239"/>
      <c r="E67" s="240">
        <v>38.950000000000003</v>
      </c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12"/>
      <c r="Z67" s="212"/>
      <c r="AA67" s="212"/>
      <c r="AB67" s="212"/>
      <c r="AC67" s="212"/>
      <c r="AD67" s="212"/>
      <c r="AE67" s="212"/>
      <c r="AF67" s="212"/>
      <c r="AG67" s="212" t="s">
        <v>123</v>
      </c>
      <c r="AH67" s="212">
        <v>2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9"/>
      <c r="B68" s="230"/>
      <c r="C68" s="272" t="s">
        <v>205</v>
      </c>
      <c r="D68" s="239"/>
      <c r="E68" s="240"/>
      <c r="F68" s="233"/>
      <c r="G68" s="233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12"/>
      <c r="Z68" s="212"/>
      <c r="AA68" s="212"/>
      <c r="AB68" s="212"/>
      <c r="AC68" s="212"/>
      <c r="AD68" s="212"/>
      <c r="AE68" s="212"/>
      <c r="AF68" s="212"/>
      <c r="AG68" s="212" t="s">
        <v>123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68" t="s">
        <v>206</v>
      </c>
      <c r="D69" s="235"/>
      <c r="E69" s="236">
        <v>1</v>
      </c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12"/>
      <c r="Z69" s="212"/>
      <c r="AA69" s="212"/>
      <c r="AB69" s="212"/>
      <c r="AC69" s="212"/>
      <c r="AD69" s="212"/>
      <c r="AE69" s="212"/>
      <c r="AF69" s="212"/>
      <c r="AG69" s="212" t="s">
        <v>123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">
      <c r="A70" s="242" t="s">
        <v>114</v>
      </c>
      <c r="B70" s="243" t="s">
        <v>70</v>
      </c>
      <c r="C70" s="266" t="s">
        <v>71</v>
      </c>
      <c r="D70" s="244"/>
      <c r="E70" s="245"/>
      <c r="F70" s="246"/>
      <c r="G70" s="246">
        <f>SUMIF(AG71:AG78,"&lt;&gt;NOR",G71:G78)</f>
        <v>0</v>
      </c>
      <c r="H70" s="246"/>
      <c r="I70" s="246">
        <f>SUM(I71:I78)</f>
        <v>0</v>
      </c>
      <c r="J70" s="246"/>
      <c r="K70" s="246">
        <f>SUM(K71:K78)</f>
        <v>0</v>
      </c>
      <c r="L70" s="246"/>
      <c r="M70" s="246">
        <f>SUM(M71:M78)</f>
        <v>0</v>
      </c>
      <c r="N70" s="245"/>
      <c r="O70" s="245">
        <f>SUM(O71:O78)</f>
        <v>6.67</v>
      </c>
      <c r="P70" s="245"/>
      <c r="Q70" s="245">
        <f>SUM(Q71:Q78)</f>
        <v>0</v>
      </c>
      <c r="R70" s="246"/>
      <c r="S70" s="246"/>
      <c r="T70" s="247"/>
      <c r="U70" s="241"/>
      <c r="V70" s="241">
        <f>SUM(V71:V78)</f>
        <v>6.77</v>
      </c>
      <c r="W70" s="241"/>
      <c r="X70" s="241"/>
      <c r="AG70" t="s">
        <v>115</v>
      </c>
    </row>
    <row r="71" spans="1:60" outlineLevel="1" x14ac:dyDescent="0.2">
      <c r="A71" s="249">
        <v>20</v>
      </c>
      <c r="B71" s="250" t="s">
        <v>207</v>
      </c>
      <c r="C71" s="267" t="s">
        <v>208</v>
      </c>
      <c r="D71" s="251" t="s">
        <v>118</v>
      </c>
      <c r="E71" s="252">
        <v>0.45750000000000002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2.5249999999999999</v>
      </c>
      <c r="O71" s="252">
        <f>ROUND(E71*N71,2)</f>
        <v>1.1599999999999999</v>
      </c>
      <c r="P71" s="252">
        <v>0</v>
      </c>
      <c r="Q71" s="252">
        <f>ROUND(E71*P71,2)</f>
        <v>0</v>
      </c>
      <c r="R71" s="254"/>
      <c r="S71" s="254" t="s">
        <v>119</v>
      </c>
      <c r="T71" s="255" t="s">
        <v>119</v>
      </c>
      <c r="U71" s="233">
        <v>2.58</v>
      </c>
      <c r="V71" s="233">
        <f>ROUND(E71*U71,2)</f>
        <v>1.18</v>
      </c>
      <c r="W71" s="233"/>
      <c r="X71" s="233" t="s">
        <v>120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121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9"/>
      <c r="B72" s="230"/>
      <c r="C72" s="269" t="s">
        <v>209</v>
      </c>
      <c r="D72" s="256"/>
      <c r="E72" s="256"/>
      <c r="F72" s="256"/>
      <c r="G72" s="256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12"/>
      <c r="Z72" s="212"/>
      <c r="AA72" s="212"/>
      <c r="AB72" s="212"/>
      <c r="AC72" s="212"/>
      <c r="AD72" s="212"/>
      <c r="AE72" s="212"/>
      <c r="AF72" s="212"/>
      <c r="AG72" s="212" t="s">
        <v>165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29"/>
      <c r="B73" s="230"/>
      <c r="C73" s="268" t="s">
        <v>210</v>
      </c>
      <c r="D73" s="235"/>
      <c r="E73" s="236">
        <v>0.45750000000000002</v>
      </c>
      <c r="F73" s="233"/>
      <c r="G73" s="233"/>
      <c r="H73" s="233"/>
      <c r="I73" s="233"/>
      <c r="J73" s="233"/>
      <c r="K73" s="233"/>
      <c r="L73" s="233"/>
      <c r="M73" s="233"/>
      <c r="N73" s="232"/>
      <c r="O73" s="232"/>
      <c r="P73" s="232"/>
      <c r="Q73" s="232"/>
      <c r="R73" s="233"/>
      <c r="S73" s="233"/>
      <c r="T73" s="233"/>
      <c r="U73" s="233"/>
      <c r="V73" s="233"/>
      <c r="W73" s="233"/>
      <c r="X73" s="233"/>
      <c r="Y73" s="212"/>
      <c r="Z73" s="212"/>
      <c r="AA73" s="212"/>
      <c r="AB73" s="212"/>
      <c r="AC73" s="212"/>
      <c r="AD73" s="212"/>
      <c r="AE73" s="212"/>
      <c r="AF73" s="212"/>
      <c r="AG73" s="212" t="s">
        <v>123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49">
        <v>21</v>
      </c>
      <c r="B74" s="250" t="s">
        <v>211</v>
      </c>
      <c r="C74" s="267" t="s">
        <v>212</v>
      </c>
      <c r="D74" s="251" t="s">
        <v>118</v>
      </c>
      <c r="E74" s="252">
        <v>1.2649999999999999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2.5249999999999999</v>
      </c>
      <c r="O74" s="252">
        <f>ROUND(E74*N74,2)</f>
        <v>3.19</v>
      </c>
      <c r="P74" s="252">
        <v>0</v>
      </c>
      <c r="Q74" s="252">
        <f>ROUND(E74*P74,2)</f>
        <v>0</v>
      </c>
      <c r="R74" s="254"/>
      <c r="S74" s="254" t="s">
        <v>119</v>
      </c>
      <c r="T74" s="255" t="s">
        <v>119</v>
      </c>
      <c r="U74" s="233">
        <v>2.58</v>
      </c>
      <c r="V74" s="233">
        <f>ROUND(E74*U74,2)</f>
        <v>3.26</v>
      </c>
      <c r="W74" s="233"/>
      <c r="X74" s="233" t="s">
        <v>120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121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69" t="s">
        <v>209</v>
      </c>
      <c r="D75" s="256"/>
      <c r="E75" s="256"/>
      <c r="F75" s="256"/>
      <c r="G75" s="256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12"/>
      <c r="Z75" s="212"/>
      <c r="AA75" s="212"/>
      <c r="AB75" s="212"/>
      <c r="AC75" s="212"/>
      <c r="AD75" s="212"/>
      <c r="AE75" s="212"/>
      <c r="AF75" s="212"/>
      <c r="AG75" s="212" t="s">
        <v>165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29"/>
      <c r="B76" s="230"/>
      <c r="C76" s="268" t="s">
        <v>213</v>
      </c>
      <c r="D76" s="235"/>
      <c r="E76" s="236">
        <v>1.2649999999999999</v>
      </c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12"/>
      <c r="Z76" s="212"/>
      <c r="AA76" s="212"/>
      <c r="AB76" s="212"/>
      <c r="AC76" s="212"/>
      <c r="AD76" s="212"/>
      <c r="AE76" s="212"/>
      <c r="AF76" s="212"/>
      <c r="AG76" s="212" t="s">
        <v>123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9">
        <v>22</v>
      </c>
      <c r="B77" s="250" t="s">
        <v>214</v>
      </c>
      <c r="C77" s="267" t="s">
        <v>215</v>
      </c>
      <c r="D77" s="251" t="s">
        <v>118</v>
      </c>
      <c r="E77" s="252">
        <v>1.2649999999999999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1.837</v>
      </c>
      <c r="O77" s="252">
        <f>ROUND(E77*N77,2)</f>
        <v>2.3199999999999998</v>
      </c>
      <c r="P77" s="252">
        <v>0</v>
      </c>
      <c r="Q77" s="252">
        <f>ROUND(E77*P77,2)</f>
        <v>0</v>
      </c>
      <c r="R77" s="254"/>
      <c r="S77" s="254" t="s">
        <v>119</v>
      </c>
      <c r="T77" s="255" t="s">
        <v>119</v>
      </c>
      <c r="U77" s="233">
        <v>1.84</v>
      </c>
      <c r="V77" s="233">
        <f>ROUND(E77*U77,2)</f>
        <v>2.33</v>
      </c>
      <c r="W77" s="233"/>
      <c r="X77" s="233" t="s">
        <v>120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121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29"/>
      <c r="B78" s="230"/>
      <c r="C78" s="268" t="s">
        <v>216</v>
      </c>
      <c r="D78" s="235"/>
      <c r="E78" s="236">
        <v>1.2649999999999999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12"/>
      <c r="Z78" s="212"/>
      <c r="AA78" s="212"/>
      <c r="AB78" s="212"/>
      <c r="AC78" s="212"/>
      <c r="AD78" s="212"/>
      <c r="AE78" s="212"/>
      <c r="AF78" s="212"/>
      <c r="AG78" s="212" t="s">
        <v>123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42" t="s">
        <v>114</v>
      </c>
      <c r="B79" s="243" t="s">
        <v>72</v>
      </c>
      <c r="C79" s="266" t="s">
        <v>73</v>
      </c>
      <c r="D79" s="244"/>
      <c r="E79" s="245"/>
      <c r="F79" s="246"/>
      <c r="G79" s="246">
        <f>SUMIF(AG80:AG81,"&lt;&gt;NOR",G80:G81)</f>
        <v>0</v>
      </c>
      <c r="H79" s="246"/>
      <c r="I79" s="246">
        <f>SUM(I80:I81)</f>
        <v>0</v>
      </c>
      <c r="J79" s="246"/>
      <c r="K79" s="246">
        <f>SUM(K80:K81)</f>
        <v>0</v>
      </c>
      <c r="L79" s="246"/>
      <c r="M79" s="246">
        <f>SUM(M80:M81)</f>
        <v>0</v>
      </c>
      <c r="N79" s="245"/>
      <c r="O79" s="245">
        <f>SUM(O80:O81)</f>
        <v>0</v>
      </c>
      <c r="P79" s="245"/>
      <c r="Q79" s="245">
        <f>SUM(Q80:Q81)</f>
        <v>0</v>
      </c>
      <c r="R79" s="246"/>
      <c r="S79" s="246"/>
      <c r="T79" s="247"/>
      <c r="U79" s="241"/>
      <c r="V79" s="241">
        <f>SUM(V80:V81)</f>
        <v>1.68</v>
      </c>
      <c r="W79" s="241"/>
      <c r="X79" s="241"/>
      <c r="AG79" t="s">
        <v>115</v>
      </c>
    </row>
    <row r="80" spans="1:60" outlineLevel="1" x14ac:dyDescent="0.2">
      <c r="A80" s="249">
        <v>23</v>
      </c>
      <c r="B80" s="250" t="s">
        <v>217</v>
      </c>
      <c r="C80" s="267" t="s">
        <v>218</v>
      </c>
      <c r="D80" s="251" t="s">
        <v>176</v>
      </c>
      <c r="E80" s="252">
        <v>12.95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119</v>
      </c>
      <c r="T80" s="255" t="s">
        <v>119</v>
      </c>
      <c r="U80" s="233">
        <v>0.13</v>
      </c>
      <c r="V80" s="233">
        <f>ROUND(E80*U80,2)</f>
        <v>1.68</v>
      </c>
      <c r="W80" s="233"/>
      <c r="X80" s="233" t="s">
        <v>120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121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29"/>
      <c r="B81" s="230"/>
      <c r="C81" s="268" t="s">
        <v>219</v>
      </c>
      <c r="D81" s="235"/>
      <c r="E81" s="236">
        <v>12.95</v>
      </c>
      <c r="F81" s="233"/>
      <c r="G81" s="233"/>
      <c r="H81" s="233"/>
      <c r="I81" s="233"/>
      <c r="J81" s="233"/>
      <c r="K81" s="233"/>
      <c r="L81" s="233"/>
      <c r="M81" s="233"/>
      <c r="N81" s="232"/>
      <c r="O81" s="232"/>
      <c r="P81" s="232"/>
      <c r="Q81" s="232"/>
      <c r="R81" s="233"/>
      <c r="S81" s="233"/>
      <c r="T81" s="233"/>
      <c r="U81" s="233"/>
      <c r="V81" s="233"/>
      <c r="W81" s="233"/>
      <c r="X81" s="233"/>
      <c r="Y81" s="212"/>
      <c r="Z81" s="212"/>
      <c r="AA81" s="212"/>
      <c r="AB81" s="212"/>
      <c r="AC81" s="212"/>
      <c r="AD81" s="212"/>
      <c r="AE81" s="212"/>
      <c r="AF81" s="212"/>
      <c r="AG81" s="212" t="s">
        <v>123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5.5" x14ac:dyDescent="0.2">
      <c r="A82" s="242" t="s">
        <v>114</v>
      </c>
      <c r="B82" s="243" t="s">
        <v>74</v>
      </c>
      <c r="C82" s="266" t="s">
        <v>75</v>
      </c>
      <c r="D82" s="244"/>
      <c r="E82" s="245"/>
      <c r="F82" s="246"/>
      <c r="G82" s="246">
        <f>SUMIF(AG83:AG87,"&lt;&gt;NOR",G83:G87)</f>
        <v>0</v>
      </c>
      <c r="H82" s="246"/>
      <c r="I82" s="246">
        <f>SUM(I83:I87)</f>
        <v>0</v>
      </c>
      <c r="J82" s="246"/>
      <c r="K82" s="246">
        <f>SUM(K83:K87)</f>
        <v>0</v>
      </c>
      <c r="L82" s="246"/>
      <c r="M82" s="246">
        <f>SUM(M83:M87)</f>
        <v>0</v>
      </c>
      <c r="N82" s="245"/>
      <c r="O82" s="245">
        <f>SUM(O83:O87)</f>
        <v>0</v>
      </c>
      <c r="P82" s="245"/>
      <c r="Q82" s="245">
        <f>SUM(Q83:Q87)</f>
        <v>0</v>
      </c>
      <c r="R82" s="246"/>
      <c r="S82" s="246"/>
      <c r="T82" s="247"/>
      <c r="U82" s="241"/>
      <c r="V82" s="241">
        <f>SUM(V83:V87)</f>
        <v>10.3</v>
      </c>
      <c r="W82" s="241"/>
      <c r="X82" s="241"/>
      <c r="AG82" t="s">
        <v>115</v>
      </c>
    </row>
    <row r="83" spans="1:60" outlineLevel="1" x14ac:dyDescent="0.2">
      <c r="A83" s="249">
        <v>24</v>
      </c>
      <c r="B83" s="250" t="s">
        <v>220</v>
      </c>
      <c r="C83" s="267" t="s">
        <v>221</v>
      </c>
      <c r="D83" s="251" t="s">
        <v>137</v>
      </c>
      <c r="E83" s="252">
        <v>33.44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21</v>
      </c>
      <c r="M83" s="254">
        <f>G83*(1+L83/100)</f>
        <v>0</v>
      </c>
      <c r="N83" s="252">
        <v>4.0000000000000003E-5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119</v>
      </c>
      <c r="T83" s="255" t="s">
        <v>119</v>
      </c>
      <c r="U83" s="233">
        <v>0.308</v>
      </c>
      <c r="V83" s="233">
        <f>ROUND(E83*U83,2)</f>
        <v>10.3</v>
      </c>
      <c r="W83" s="233"/>
      <c r="X83" s="233" t="s">
        <v>120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121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9"/>
      <c r="B84" s="230"/>
      <c r="C84" s="268" t="s">
        <v>222</v>
      </c>
      <c r="D84" s="235"/>
      <c r="E84" s="236">
        <v>33.44</v>
      </c>
      <c r="F84" s="233"/>
      <c r="G84" s="233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12"/>
      <c r="Z84" s="212"/>
      <c r="AA84" s="212"/>
      <c r="AB84" s="212"/>
      <c r="AC84" s="212"/>
      <c r="AD84" s="212"/>
      <c r="AE84" s="212"/>
      <c r="AF84" s="212"/>
      <c r="AG84" s="212" t="s">
        <v>123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56.25" outlineLevel="1" x14ac:dyDescent="0.2">
      <c r="A85" s="249">
        <v>25</v>
      </c>
      <c r="B85" s="250" t="s">
        <v>223</v>
      </c>
      <c r="C85" s="267" t="s">
        <v>224</v>
      </c>
      <c r="D85" s="251" t="s">
        <v>225</v>
      </c>
      <c r="E85" s="252">
        <v>84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177</v>
      </c>
      <c r="T85" s="255" t="s">
        <v>196</v>
      </c>
      <c r="U85" s="233">
        <v>0</v>
      </c>
      <c r="V85" s="233">
        <f>ROUND(E85*U85,2)</f>
        <v>0</v>
      </c>
      <c r="W85" s="233"/>
      <c r="X85" s="233" t="s">
        <v>120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121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9"/>
      <c r="B86" s="230"/>
      <c r="C86" s="268" t="s">
        <v>226</v>
      </c>
      <c r="D86" s="235"/>
      <c r="E86" s="236">
        <v>84</v>
      </c>
      <c r="F86" s="233"/>
      <c r="G86" s="233"/>
      <c r="H86" s="233"/>
      <c r="I86" s="233"/>
      <c r="J86" s="233"/>
      <c r="K86" s="233"/>
      <c r="L86" s="233"/>
      <c r="M86" s="233"/>
      <c r="N86" s="232"/>
      <c r="O86" s="232"/>
      <c r="P86" s="232"/>
      <c r="Q86" s="232"/>
      <c r="R86" s="233"/>
      <c r="S86" s="233"/>
      <c r="T86" s="233"/>
      <c r="U86" s="233"/>
      <c r="V86" s="233"/>
      <c r="W86" s="233"/>
      <c r="X86" s="233"/>
      <c r="Y86" s="212"/>
      <c r="Z86" s="212"/>
      <c r="AA86" s="212"/>
      <c r="AB86" s="212"/>
      <c r="AC86" s="212"/>
      <c r="AD86" s="212"/>
      <c r="AE86" s="212"/>
      <c r="AF86" s="212"/>
      <c r="AG86" s="212" t="s">
        <v>123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33.75" outlineLevel="1" x14ac:dyDescent="0.2">
      <c r="A87" s="258">
        <v>26</v>
      </c>
      <c r="B87" s="259" t="s">
        <v>227</v>
      </c>
      <c r="C87" s="271" t="s">
        <v>228</v>
      </c>
      <c r="D87" s="260" t="s">
        <v>195</v>
      </c>
      <c r="E87" s="261">
        <v>1</v>
      </c>
      <c r="F87" s="262"/>
      <c r="G87" s="263">
        <f>ROUND(E87*F87,2)</f>
        <v>0</v>
      </c>
      <c r="H87" s="262"/>
      <c r="I87" s="263">
        <f>ROUND(E87*H87,2)</f>
        <v>0</v>
      </c>
      <c r="J87" s="262"/>
      <c r="K87" s="263">
        <f>ROUND(E87*J87,2)</f>
        <v>0</v>
      </c>
      <c r="L87" s="263">
        <v>21</v>
      </c>
      <c r="M87" s="263">
        <f>G87*(1+L87/100)</f>
        <v>0</v>
      </c>
      <c r="N87" s="261">
        <v>0</v>
      </c>
      <c r="O87" s="261">
        <f>ROUND(E87*N87,2)</f>
        <v>0</v>
      </c>
      <c r="P87" s="261">
        <v>0</v>
      </c>
      <c r="Q87" s="261">
        <f>ROUND(E87*P87,2)</f>
        <v>0</v>
      </c>
      <c r="R87" s="263"/>
      <c r="S87" s="263" t="s">
        <v>177</v>
      </c>
      <c r="T87" s="264" t="s">
        <v>196</v>
      </c>
      <c r="U87" s="233">
        <v>0</v>
      </c>
      <c r="V87" s="233">
        <f>ROUND(E87*U87,2)</f>
        <v>0</v>
      </c>
      <c r="W87" s="233"/>
      <c r="X87" s="233" t="s">
        <v>120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121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42" t="s">
        <v>114</v>
      </c>
      <c r="B88" s="243" t="s">
        <v>76</v>
      </c>
      <c r="C88" s="266" t="s">
        <v>77</v>
      </c>
      <c r="D88" s="244"/>
      <c r="E88" s="245"/>
      <c r="F88" s="246"/>
      <c r="G88" s="246">
        <f>SUMIF(AG89:AG94,"&lt;&gt;NOR",G89:G94)</f>
        <v>0</v>
      </c>
      <c r="H88" s="246"/>
      <c r="I88" s="246">
        <f>SUM(I89:I94)</f>
        <v>0</v>
      </c>
      <c r="J88" s="246"/>
      <c r="K88" s="246">
        <f>SUM(K89:K94)</f>
        <v>0</v>
      </c>
      <c r="L88" s="246"/>
      <c r="M88" s="246">
        <f>SUM(M89:M94)</f>
        <v>0</v>
      </c>
      <c r="N88" s="245"/>
      <c r="O88" s="245">
        <f>SUM(O89:O94)</f>
        <v>0</v>
      </c>
      <c r="P88" s="245"/>
      <c r="Q88" s="245">
        <f>SUM(Q89:Q94)</f>
        <v>5.21</v>
      </c>
      <c r="R88" s="246"/>
      <c r="S88" s="246"/>
      <c r="T88" s="247"/>
      <c r="U88" s="241"/>
      <c r="V88" s="241">
        <f>SUM(V89:V94)</f>
        <v>20.72</v>
      </c>
      <c r="W88" s="241"/>
      <c r="X88" s="241"/>
      <c r="AG88" t="s">
        <v>115</v>
      </c>
    </row>
    <row r="89" spans="1:60" outlineLevel="1" x14ac:dyDescent="0.2">
      <c r="A89" s="249">
        <v>27</v>
      </c>
      <c r="B89" s="250" t="s">
        <v>229</v>
      </c>
      <c r="C89" s="267" t="s">
        <v>230</v>
      </c>
      <c r="D89" s="251" t="s">
        <v>137</v>
      </c>
      <c r="E89" s="252">
        <v>12.65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0</v>
      </c>
      <c r="O89" s="252">
        <f>ROUND(E89*N89,2)</f>
        <v>0</v>
      </c>
      <c r="P89" s="252">
        <v>0.192</v>
      </c>
      <c r="Q89" s="252">
        <f>ROUND(E89*P89,2)</f>
        <v>2.4300000000000002</v>
      </c>
      <c r="R89" s="254"/>
      <c r="S89" s="254" t="s">
        <v>119</v>
      </c>
      <c r="T89" s="255" t="s">
        <v>119</v>
      </c>
      <c r="U89" s="233">
        <v>0.13</v>
      </c>
      <c r="V89" s="233">
        <f>ROUND(E89*U89,2)</f>
        <v>1.64</v>
      </c>
      <c r="W89" s="233"/>
      <c r="X89" s="233" t="s">
        <v>120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121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29"/>
      <c r="B90" s="230"/>
      <c r="C90" s="268" t="s">
        <v>231</v>
      </c>
      <c r="D90" s="235"/>
      <c r="E90" s="236">
        <v>12.65</v>
      </c>
      <c r="F90" s="233"/>
      <c r="G90" s="233"/>
      <c r="H90" s="233"/>
      <c r="I90" s="233"/>
      <c r="J90" s="233"/>
      <c r="K90" s="233"/>
      <c r="L90" s="233"/>
      <c r="M90" s="233"/>
      <c r="N90" s="232"/>
      <c r="O90" s="232"/>
      <c r="P90" s="232"/>
      <c r="Q90" s="232"/>
      <c r="R90" s="233"/>
      <c r="S90" s="233"/>
      <c r="T90" s="233"/>
      <c r="U90" s="233"/>
      <c r="V90" s="233"/>
      <c r="W90" s="233"/>
      <c r="X90" s="233"/>
      <c r="Y90" s="212"/>
      <c r="Z90" s="212"/>
      <c r="AA90" s="212"/>
      <c r="AB90" s="212"/>
      <c r="AC90" s="212"/>
      <c r="AD90" s="212"/>
      <c r="AE90" s="212"/>
      <c r="AF90" s="212"/>
      <c r="AG90" s="212" t="s">
        <v>123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49">
        <v>28</v>
      </c>
      <c r="B91" s="250" t="s">
        <v>232</v>
      </c>
      <c r="C91" s="267" t="s">
        <v>233</v>
      </c>
      <c r="D91" s="251" t="s">
        <v>118</v>
      </c>
      <c r="E91" s="252">
        <v>1.2649999999999999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0</v>
      </c>
      <c r="O91" s="252">
        <f>ROUND(E91*N91,2)</f>
        <v>0</v>
      </c>
      <c r="P91" s="252">
        <v>2.2000000000000002</v>
      </c>
      <c r="Q91" s="252">
        <f>ROUND(E91*P91,2)</f>
        <v>2.78</v>
      </c>
      <c r="R91" s="254"/>
      <c r="S91" s="254" t="s">
        <v>119</v>
      </c>
      <c r="T91" s="255" t="s">
        <v>119</v>
      </c>
      <c r="U91" s="233">
        <v>11.05</v>
      </c>
      <c r="V91" s="233">
        <f>ROUND(E91*U91,2)</f>
        <v>13.98</v>
      </c>
      <c r="W91" s="233"/>
      <c r="X91" s="233" t="s">
        <v>120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121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29"/>
      <c r="B92" s="230"/>
      <c r="C92" s="268" t="s">
        <v>234</v>
      </c>
      <c r="D92" s="235"/>
      <c r="E92" s="236">
        <v>1.2649999999999999</v>
      </c>
      <c r="F92" s="233"/>
      <c r="G92" s="233"/>
      <c r="H92" s="233"/>
      <c r="I92" s="233"/>
      <c r="J92" s="233"/>
      <c r="K92" s="233"/>
      <c r="L92" s="233"/>
      <c r="M92" s="233"/>
      <c r="N92" s="232"/>
      <c r="O92" s="232"/>
      <c r="P92" s="232"/>
      <c r="Q92" s="232"/>
      <c r="R92" s="233"/>
      <c r="S92" s="233"/>
      <c r="T92" s="233"/>
      <c r="U92" s="233"/>
      <c r="V92" s="233"/>
      <c r="W92" s="233"/>
      <c r="X92" s="233"/>
      <c r="Y92" s="212"/>
      <c r="Z92" s="212"/>
      <c r="AA92" s="212"/>
      <c r="AB92" s="212"/>
      <c r="AC92" s="212"/>
      <c r="AD92" s="212"/>
      <c r="AE92" s="212"/>
      <c r="AF92" s="212"/>
      <c r="AG92" s="212" t="s">
        <v>123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49">
        <v>29</v>
      </c>
      <c r="B93" s="250" t="s">
        <v>235</v>
      </c>
      <c r="C93" s="267" t="s">
        <v>236</v>
      </c>
      <c r="D93" s="251" t="s">
        <v>118</v>
      </c>
      <c r="E93" s="252">
        <v>1.2649999999999999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119</v>
      </c>
      <c r="T93" s="255" t="s">
        <v>119</v>
      </c>
      <c r="U93" s="233">
        <v>4.03</v>
      </c>
      <c r="V93" s="233">
        <f>ROUND(E93*U93,2)</f>
        <v>5.0999999999999996</v>
      </c>
      <c r="W93" s="233"/>
      <c r="X93" s="233" t="s">
        <v>120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121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29"/>
      <c r="B94" s="230"/>
      <c r="C94" s="268" t="s">
        <v>234</v>
      </c>
      <c r="D94" s="235"/>
      <c r="E94" s="236">
        <v>1.2649999999999999</v>
      </c>
      <c r="F94" s="233"/>
      <c r="G94" s="233"/>
      <c r="H94" s="233"/>
      <c r="I94" s="233"/>
      <c r="J94" s="233"/>
      <c r="K94" s="233"/>
      <c r="L94" s="233"/>
      <c r="M94" s="233"/>
      <c r="N94" s="232"/>
      <c r="O94" s="232"/>
      <c r="P94" s="232"/>
      <c r="Q94" s="232"/>
      <c r="R94" s="233"/>
      <c r="S94" s="233"/>
      <c r="T94" s="233"/>
      <c r="U94" s="233"/>
      <c r="V94" s="233"/>
      <c r="W94" s="233"/>
      <c r="X94" s="233"/>
      <c r="Y94" s="212"/>
      <c r="Z94" s="212"/>
      <c r="AA94" s="212"/>
      <c r="AB94" s="212"/>
      <c r="AC94" s="212"/>
      <c r="AD94" s="212"/>
      <c r="AE94" s="212"/>
      <c r="AF94" s="212"/>
      <c r="AG94" s="212" t="s">
        <v>123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42" t="s">
        <v>114</v>
      </c>
      <c r="B95" s="243" t="s">
        <v>78</v>
      </c>
      <c r="C95" s="266" t="s">
        <v>79</v>
      </c>
      <c r="D95" s="244"/>
      <c r="E95" s="245"/>
      <c r="F95" s="246"/>
      <c r="G95" s="246">
        <f>SUMIF(AG96:AG96,"&lt;&gt;NOR",G96:G96)</f>
        <v>0</v>
      </c>
      <c r="H95" s="246"/>
      <c r="I95" s="246">
        <f>SUM(I96:I96)</f>
        <v>0</v>
      </c>
      <c r="J95" s="246"/>
      <c r="K95" s="246">
        <f>SUM(K96:K96)</f>
        <v>0</v>
      </c>
      <c r="L95" s="246"/>
      <c r="M95" s="246">
        <f>SUM(M96:M96)</f>
        <v>0</v>
      </c>
      <c r="N95" s="245"/>
      <c r="O95" s="245">
        <f>SUM(O96:O96)</f>
        <v>0</v>
      </c>
      <c r="P95" s="245"/>
      <c r="Q95" s="245">
        <f>SUM(Q96:Q96)</f>
        <v>0</v>
      </c>
      <c r="R95" s="246"/>
      <c r="S95" s="246"/>
      <c r="T95" s="247"/>
      <c r="U95" s="241"/>
      <c r="V95" s="241">
        <f>SUM(V96:V96)</f>
        <v>57.97</v>
      </c>
      <c r="W95" s="241"/>
      <c r="X95" s="241"/>
      <c r="AG95" t="s">
        <v>115</v>
      </c>
    </row>
    <row r="96" spans="1:60" ht="22.5" outlineLevel="1" x14ac:dyDescent="0.2">
      <c r="A96" s="258">
        <v>30</v>
      </c>
      <c r="B96" s="259" t="s">
        <v>237</v>
      </c>
      <c r="C96" s="271" t="s">
        <v>238</v>
      </c>
      <c r="D96" s="260" t="s">
        <v>141</v>
      </c>
      <c r="E96" s="261">
        <v>27.603580000000001</v>
      </c>
      <c r="F96" s="262"/>
      <c r="G96" s="263">
        <f>ROUND(E96*F96,2)</f>
        <v>0</v>
      </c>
      <c r="H96" s="262"/>
      <c r="I96" s="263">
        <f>ROUND(E96*H96,2)</f>
        <v>0</v>
      </c>
      <c r="J96" s="262"/>
      <c r="K96" s="263">
        <f>ROUND(E96*J96,2)</f>
        <v>0</v>
      </c>
      <c r="L96" s="263">
        <v>21</v>
      </c>
      <c r="M96" s="263">
        <f>G96*(1+L96/100)</f>
        <v>0</v>
      </c>
      <c r="N96" s="261">
        <v>0</v>
      </c>
      <c r="O96" s="261">
        <f>ROUND(E96*N96,2)</f>
        <v>0</v>
      </c>
      <c r="P96" s="261">
        <v>0</v>
      </c>
      <c r="Q96" s="261">
        <f>ROUND(E96*P96,2)</f>
        <v>0</v>
      </c>
      <c r="R96" s="263"/>
      <c r="S96" s="263" t="s">
        <v>119</v>
      </c>
      <c r="T96" s="264" t="s">
        <v>119</v>
      </c>
      <c r="U96" s="233">
        <v>2.1</v>
      </c>
      <c r="V96" s="233">
        <f>ROUND(E96*U96,2)</f>
        <v>57.97</v>
      </c>
      <c r="W96" s="233"/>
      <c r="X96" s="233" t="s">
        <v>239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240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x14ac:dyDescent="0.2">
      <c r="A97" s="242" t="s">
        <v>114</v>
      </c>
      <c r="B97" s="243" t="s">
        <v>80</v>
      </c>
      <c r="C97" s="266" t="s">
        <v>81</v>
      </c>
      <c r="D97" s="244"/>
      <c r="E97" s="245"/>
      <c r="F97" s="246"/>
      <c r="G97" s="246">
        <f>SUMIF(AG98:AG98,"&lt;&gt;NOR",G98:G98)</f>
        <v>0</v>
      </c>
      <c r="H97" s="246"/>
      <c r="I97" s="246">
        <f>SUM(I98:I98)</f>
        <v>0</v>
      </c>
      <c r="J97" s="246"/>
      <c r="K97" s="246">
        <f>SUM(K98:K98)</f>
        <v>0</v>
      </c>
      <c r="L97" s="246"/>
      <c r="M97" s="246">
        <f>SUM(M98:M98)</f>
        <v>0</v>
      </c>
      <c r="N97" s="245"/>
      <c r="O97" s="245">
        <f>SUM(O98:O98)</f>
        <v>0</v>
      </c>
      <c r="P97" s="245"/>
      <c r="Q97" s="245">
        <f>SUM(Q98:Q98)</f>
        <v>0</v>
      </c>
      <c r="R97" s="246"/>
      <c r="S97" s="246"/>
      <c r="T97" s="247"/>
      <c r="U97" s="241"/>
      <c r="V97" s="241">
        <f>SUM(V98:V98)</f>
        <v>0</v>
      </c>
      <c r="W97" s="241"/>
      <c r="X97" s="241"/>
      <c r="AG97" t="s">
        <v>115</v>
      </c>
    </row>
    <row r="98" spans="1:60" ht="45" outlineLevel="1" x14ac:dyDescent="0.2">
      <c r="A98" s="258">
        <v>31</v>
      </c>
      <c r="B98" s="259" t="s">
        <v>241</v>
      </c>
      <c r="C98" s="271" t="s">
        <v>242</v>
      </c>
      <c r="D98" s="260" t="s">
        <v>195</v>
      </c>
      <c r="E98" s="261">
        <v>1</v>
      </c>
      <c r="F98" s="262"/>
      <c r="G98" s="263">
        <f>ROUND(E98*F98,2)</f>
        <v>0</v>
      </c>
      <c r="H98" s="262"/>
      <c r="I98" s="263">
        <f>ROUND(E98*H98,2)</f>
        <v>0</v>
      </c>
      <c r="J98" s="262"/>
      <c r="K98" s="263">
        <f>ROUND(E98*J98,2)</f>
        <v>0</v>
      </c>
      <c r="L98" s="263">
        <v>21</v>
      </c>
      <c r="M98" s="263">
        <f>G98*(1+L98/100)</f>
        <v>0</v>
      </c>
      <c r="N98" s="261">
        <v>0</v>
      </c>
      <c r="O98" s="261">
        <f>ROUND(E98*N98,2)</f>
        <v>0</v>
      </c>
      <c r="P98" s="261">
        <v>0</v>
      </c>
      <c r="Q98" s="261">
        <f>ROUND(E98*P98,2)</f>
        <v>0</v>
      </c>
      <c r="R98" s="263"/>
      <c r="S98" s="263" t="s">
        <v>177</v>
      </c>
      <c r="T98" s="264" t="s">
        <v>196</v>
      </c>
      <c r="U98" s="233">
        <v>0</v>
      </c>
      <c r="V98" s="233">
        <f>ROUND(E98*U98,2)</f>
        <v>0</v>
      </c>
      <c r="W98" s="233"/>
      <c r="X98" s="233" t="s">
        <v>120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121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x14ac:dyDescent="0.2">
      <c r="A99" s="242" t="s">
        <v>114</v>
      </c>
      <c r="B99" s="243" t="s">
        <v>82</v>
      </c>
      <c r="C99" s="266" t="s">
        <v>83</v>
      </c>
      <c r="D99" s="244"/>
      <c r="E99" s="245"/>
      <c r="F99" s="246"/>
      <c r="G99" s="246">
        <f>SUMIF(AG100:AG104,"&lt;&gt;NOR",G100:G104)</f>
        <v>0</v>
      </c>
      <c r="H99" s="246"/>
      <c r="I99" s="246">
        <f>SUM(I100:I104)</f>
        <v>0</v>
      </c>
      <c r="J99" s="246"/>
      <c r="K99" s="246">
        <f>SUM(K100:K104)</f>
        <v>0</v>
      </c>
      <c r="L99" s="246"/>
      <c r="M99" s="246">
        <f>SUM(M100:M104)</f>
        <v>0</v>
      </c>
      <c r="N99" s="245"/>
      <c r="O99" s="245">
        <f>SUM(O100:O104)</f>
        <v>2.29</v>
      </c>
      <c r="P99" s="245"/>
      <c r="Q99" s="245">
        <f>SUM(Q100:Q104)</f>
        <v>0</v>
      </c>
      <c r="R99" s="246"/>
      <c r="S99" s="246"/>
      <c r="T99" s="247"/>
      <c r="U99" s="241"/>
      <c r="V99" s="241">
        <f>SUM(V100:V104)</f>
        <v>23.28</v>
      </c>
      <c r="W99" s="241"/>
      <c r="X99" s="241"/>
      <c r="AG99" t="s">
        <v>115</v>
      </c>
    </row>
    <row r="100" spans="1:60" outlineLevel="1" x14ac:dyDescent="0.2">
      <c r="A100" s="249">
        <v>32</v>
      </c>
      <c r="B100" s="250" t="s">
        <v>243</v>
      </c>
      <c r="C100" s="267" t="s">
        <v>244</v>
      </c>
      <c r="D100" s="251" t="s">
        <v>137</v>
      </c>
      <c r="E100" s="252">
        <v>12.65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21</v>
      </c>
      <c r="M100" s="254">
        <f>G100*(1+L100/100)</f>
        <v>0</v>
      </c>
      <c r="N100" s="252">
        <v>0.12581999999999999</v>
      </c>
      <c r="O100" s="252">
        <f>ROUND(E100*N100,2)</f>
        <v>1.59</v>
      </c>
      <c r="P100" s="252">
        <v>0</v>
      </c>
      <c r="Q100" s="252">
        <f>ROUND(E100*P100,2)</f>
        <v>0</v>
      </c>
      <c r="R100" s="254"/>
      <c r="S100" s="254" t="s">
        <v>119</v>
      </c>
      <c r="T100" s="255" t="s">
        <v>119</v>
      </c>
      <c r="U100" s="233">
        <v>1.84</v>
      </c>
      <c r="V100" s="233">
        <f>ROUND(E100*U100,2)</f>
        <v>23.28</v>
      </c>
      <c r="W100" s="233"/>
      <c r="X100" s="233" t="s">
        <v>120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121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29"/>
      <c r="B101" s="230"/>
      <c r="C101" s="268" t="s">
        <v>245</v>
      </c>
      <c r="D101" s="235"/>
      <c r="E101" s="236">
        <v>12.65</v>
      </c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123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9">
        <v>33</v>
      </c>
      <c r="B102" s="250" t="s">
        <v>246</v>
      </c>
      <c r="C102" s="267" t="s">
        <v>247</v>
      </c>
      <c r="D102" s="251" t="s">
        <v>137</v>
      </c>
      <c r="E102" s="252">
        <v>12.65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21</v>
      </c>
      <c r="M102" s="254">
        <f>G102*(1+L102/100)</f>
        <v>0</v>
      </c>
      <c r="N102" s="252">
        <v>5.5E-2</v>
      </c>
      <c r="O102" s="252">
        <f>ROUND(E102*N102,2)</f>
        <v>0.7</v>
      </c>
      <c r="P102" s="252">
        <v>0</v>
      </c>
      <c r="Q102" s="252">
        <f>ROUND(E102*P102,2)</f>
        <v>0</v>
      </c>
      <c r="R102" s="254" t="s">
        <v>142</v>
      </c>
      <c r="S102" s="254" t="s">
        <v>248</v>
      </c>
      <c r="T102" s="255" t="s">
        <v>196</v>
      </c>
      <c r="U102" s="233">
        <v>0</v>
      </c>
      <c r="V102" s="233">
        <f>ROUND(E102*U102,2)</f>
        <v>0</v>
      </c>
      <c r="W102" s="233"/>
      <c r="X102" s="233" t="s">
        <v>143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144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29"/>
      <c r="B103" s="230"/>
      <c r="C103" s="268" t="s">
        <v>249</v>
      </c>
      <c r="D103" s="235"/>
      <c r="E103" s="236">
        <v>12.65</v>
      </c>
      <c r="F103" s="233"/>
      <c r="G103" s="233"/>
      <c r="H103" s="233"/>
      <c r="I103" s="233"/>
      <c r="J103" s="233"/>
      <c r="K103" s="233"/>
      <c r="L103" s="233"/>
      <c r="M103" s="233"/>
      <c r="N103" s="232"/>
      <c r="O103" s="232"/>
      <c r="P103" s="232"/>
      <c r="Q103" s="232"/>
      <c r="R103" s="233"/>
      <c r="S103" s="233"/>
      <c r="T103" s="233"/>
      <c r="U103" s="233"/>
      <c r="V103" s="233"/>
      <c r="W103" s="233"/>
      <c r="X103" s="23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123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>
        <v>34</v>
      </c>
      <c r="B104" s="230" t="s">
        <v>250</v>
      </c>
      <c r="C104" s="274" t="s">
        <v>251</v>
      </c>
      <c r="D104" s="231" t="s">
        <v>0</v>
      </c>
      <c r="E104" s="265"/>
      <c r="F104" s="234"/>
      <c r="G104" s="233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3"/>
      <c r="S104" s="233" t="s">
        <v>119</v>
      </c>
      <c r="T104" s="233" t="s">
        <v>119</v>
      </c>
      <c r="U104" s="233">
        <v>0</v>
      </c>
      <c r="V104" s="233">
        <f>ROUND(E104*U104,2)</f>
        <v>0</v>
      </c>
      <c r="W104" s="233"/>
      <c r="X104" s="233" t="s">
        <v>239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240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42" t="s">
        <v>114</v>
      </c>
      <c r="B105" s="243" t="s">
        <v>84</v>
      </c>
      <c r="C105" s="266" t="s">
        <v>85</v>
      </c>
      <c r="D105" s="244"/>
      <c r="E105" s="245"/>
      <c r="F105" s="246"/>
      <c r="G105" s="246">
        <f>SUMIF(AG106:AG109,"&lt;&gt;NOR",G106:G109)</f>
        <v>0</v>
      </c>
      <c r="H105" s="246"/>
      <c r="I105" s="246">
        <f>SUM(I106:I109)</f>
        <v>0</v>
      </c>
      <c r="J105" s="246"/>
      <c r="K105" s="246">
        <f>SUM(K106:K109)</f>
        <v>0</v>
      </c>
      <c r="L105" s="246"/>
      <c r="M105" s="246">
        <f>SUM(M106:M109)</f>
        <v>0</v>
      </c>
      <c r="N105" s="245"/>
      <c r="O105" s="245">
        <f>SUM(O106:O109)</f>
        <v>0</v>
      </c>
      <c r="P105" s="245"/>
      <c r="Q105" s="245">
        <f>SUM(Q106:Q109)</f>
        <v>0</v>
      </c>
      <c r="R105" s="246"/>
      <c r="S105" s="246"/>
      <c r="T105" s="247"/>
      <c r="U105" s="241"/>
      <c r="V105" s="241">
        <f>SUM(V106:V109)</f>
        <v>10.33</v>
      </c>
      <c r="W105" s="241"/>
      <c r="X105" s="241"/>
      <c r="AG105" t="s">
        <v>115</v>
      </c>
    </row>
    <row r="106" spans="1:60" outlineLevel="1" x14ac:dyDescent="0.2">
      <c r="A106" s="249">
        <v>35</v>
      </c>
      <c r="B106" s="250" t="s">
        <v>252</v>
      </c>
      <c r="C106" s="267" t="s">
        <v>253</v>
      </c>
      <c r="D106" s="251" t="s">
        <v>141</v>
      </c>
      <c r="E106" s="252">
        <v>5.2118000000000002</v>
      </c>
      <c r="F106" s="253"/>
      <c r="G106" s="254">
        <f>ROUND(E106*F106,2)</f>
        <v>0</v>
      </c>
      <c r="H106" s="253"/>
      <c r="I106" s="254">
        <f>ROUND(E106*H106,2)</f>
        <v>0</v>
      </c>
      <c r="J106" s="253"/>
      <c r="K106" s="254">
        <f>ROUND(E106*J106,2)</f>
        <v>0</v>
      </c>
      <c r="L106" s="254">
        <v>21</v>
      </c>
      <c r="M106" s="254">
        <f>G106*(1+L106/100)</f>
        <v>0</v>
      </c>
      <c r="N106" s="252">
        <v>0</v>
      </c>
      <c r="O106" s="252">
        <f>ROUND(E106*N106,2)</f>
        <v>0</v>
      </c>
      <c r="P106" s="252">
        <v>0</v>
      </c>
      <c r="Q106" s="252">
        <f>ROUND(E106*P106,2)</f>
        <v>0</v>
      </c>
      <c r="R106" s="254"/>
      <c r="S106" s="254" t="s">
        <v>119</v>
      </c>
      <c r="T106" s="255" t="s">
        <v>119</v>
      </c>
      <c r="U106" s="233">
        <v>0.49</v>
      </c>
      <c r="V106" s="233">
        <f>ROUND(E106*U106,2)</f>
        <v>2.5499999999999998</v>
      </c>
      <c r="W106" s="233"/>
      <c r="X106" s="233" t="s">
        <v>254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255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9"/>
      <c r="B107" s="230"/>
      <c r="C107" s="269" t="s">
        <v>256</v>
      </c>
      <c r="D107" s="256"/>
      <c r="E107" s="256"/>
      <c r="F107" s="256"/>
      <c r="G107" s="256"/>
      <c r="H107" s="233"/>
      <c r="I107" s="233"/>
      <c r="J107" s="233"/>
      <c r="K107" s="233"/>
      <c r="L107" s="233"/>
      <c r="M107" s="233"/>
      <c r="N107" s="232"/>
      <c r="O107" s="232"/>
      <c r="P107" s="232"/>
      <c r="Q107" s="232"/>
      <c r="R107" s="233"/>
      <c r="S107" s="233"/>
      <c r="T107" s="233"/>
      <c r="U107" s="233"/>
      <c r="V107" s="233"/>
      <c r="W107" s="233"/>
      <c r="X107" s="23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165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58">
        <v>36</v>
      </c>
      <c r="B108" s="259" t="s">
        <v>257</v>
      </c>
      <c r="C108" s="271" t="s">
        <v>258</v>
      </c>
      <c r="D108" s="260" t="s">
        <v>141</v>
      </c>
      <c r="E108" s="261">
        <v>5.2118000000000002</v>
      </c>
      <c r="F108" s="262"/>
      <c r="G108" s="263">
        <f>ROUND(E108*F108,2)</f>
        <v>0</v>
      </c>
      <c r="H108" s="262"/>
      <c r="I108" s="263">
        <f>ROUND(E108*H108,2)</f>
        <v>0</v>
      </c>
      <c r="J108" s="262"/>
      <c r="K108" s="263">
        <f>ROUND(E108*J108,2)</f>
        <v>0</v>
      </c>
      <c r="L108" s="263">
        <v>21</v>
      </c>
      <c r="M108" s="263">
        <f>G108*(1+L108/100)</f>
        <v>0</v>
      </c>
      <c r="N108" s="261">
        <v>0</v>
      </c>
      <c r="O108" s="261">
        <f>ROUND(E108*N108,2)</f>
        <v>0</v>
      </c>
      <c r="P108" s="261">
        <v>0</v>
      </c>
      <c r="Q108" s="261">
        <f>ROUND(E108*P108,2)</f>
        <v>0</v>
      </c>
      <c r="R108" s="263"/>
      <c r="S108" s="263" t="s">
        <v>119</v>
      </c>
      <c r="T108" s="264" t="s">
        <v>119</v>
      </c>
      <c r="U108" s="233">
        <v>0.94199999999999995</v>
      </c>
      <c r="V108" s="233">
        <f>ROUND(E108*U108,2)</f>
        <v>4.91</v>
      </c>
      <c r="W108" s="233"/>
      <c r="X108" s="233" t="s">
        <v>254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255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58">
        <v>37</v>
      </c>
      <c r="B109" s="259" t="s">
        <v>259</v>
      </c>
      <c r="C109" s="271" t="s">
        <v>260</v>
      </c>
      <c r="D109" s="260" t="s">
        <v>141</v>
      </c>
      <c r="E109" s="261">
        <v>26.059000000000001</v>
      </c>
      <c r="F109" s="262"/>
      <c r="G109" s="263">
        <f>ROUND(E109*F109,2)</f>
        <v>0</v>
      </c>
      <c r="H109" s="262"/>
      <c r="I109" s="263">
        <f>ROUND(E109*H109,2)</f>
        <v>0</v>
      </c>
      <c r="J109" s="262"/>
      <c r="K109" s="263">
        <f>ROUND(E109*J109,2)</f>
        <v>0</v>
      </c>
      <c r="L109" s="263">
        <v>21</v>
      </c>
      <c r="M109" s="263">
        <f>G109*(1+L109/100)</f>
        <v>0</v>
      </c>
      <c r="N109" s="261">
        <v>0</v>
      </c>
      <c r="O109" s="261">
        <f>ROUND(E109*N109,2)</f>
        <v>0</v>
      </c>
      <c r="P109" s="261">
        <v>0</v>
      </c>
      <c r="Q109" s="261">
        <f>ROUND(E109*P109,2)</f>
        <v>0</v>
      </c>
      <c r="R109" s="263"/>
      <c r="S109" s="263" t="s">
        <v>119</v>
      </c>
      <c r="T109" s="264" t="s">
        <v>119</v>
      </c>
      <c r="U109" s="233">
        <v>0.11</v>
      </c>
      <c r="V109" s="233">
        <f>ROUND(E109*U109,2)</f>
        <v>2.87</v>
      </c>
      <c r="W109" s="233"/>
      <c r="X109" s="233" t="s">
        <v>254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255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42" t="s">
        <v>114</v>
      </c>
      <c r="B110" s="243" t="s">
        <v>87</v>
      </c>
      <c r="C110" s="266" t="s">
        <v>29</v>
      </c>
      <c r="D110" s="244"/>
      <c r="E110" s="245"/>
      <c r="F110" s="246"/>
      <c r="G110" s="246">
        <f>SUMIF(AG111:AG116,"&lt;&gt;NOR",G111:G116)</f>
        <v>0</v>
      </c>
      <c r="H110" s="246"/>
      <c r="I110" s="246">
        <f>SUM(I111:I116)</f>
        <v>0</v>
      </c>
      <c r="J110" s="246"/>
      <c r="K110" s="246">
        <f>SUM(K111:K116)</f>
        <v>0</v>
      </c>
      <c r="L110" s="246"/>
      <c r="M110" s="246">
        <f>SUM(M111:M116)</f>
        <v>0</v>
      </c>
      <c r="N110" s="245"/>
      <c r="O110" s="245">
        <f>SUM(O111:O116)</f>
        <v>0</v>
      </c>
      <c r="P110" s="245"/>
      <c r="Q110" s="245">
        <f>SUM(Q111:Q116)</f>
        <v>0</v>
      </c>
      <c r="R110" s="246"/>
      <c r="S110" s="246"/>
      <c r="T110" s="247"/>
      <c r="U110" s="241"/>
      <c r="V110" s="241">
        <f>SUM(V111:V116)</f>
        <v>0</v>
      </c>
      <c r="W110" s="241"/>
      <c r="X110" s="241"/>
      <c r="AG110" t="s">
        <v>115</v>
      </c>
    </row>
    <row r="111" spans="1:60" outlineLevel="1" x14ac:dyDescent="0.2">
      <c r="A111" s="249">
        <v>38</v>
      </c>
      <c r="B111" s="250" t="s">
        <v>261</v>
      </c>
      <c r="C111" s="267" t="s">
        <v>262</v>
      </c>
      <c r="D111" s="251" t="s">
        <v>263</v>
      </c>
      <c r="E111" s="252">
        <v>1</v>
      </c>
      <c r="F111" s="253"/>
      <c r="G111" s="254">
        <f>ROUND(E111*F111,2)</f>
        <v>0</v>
      </c>
      <c r="H111" s="253"/>
      <c r="I111" s="254">
        <f>ROUND(E111*H111,2)</f>
        <v>0</v>
      </c>
      <c r="J111" s="253"/>
      <c r="K111" s="254">
        <f>ROUND(E111*J111,2)</f>
        <v>0</v>
      </c>
      <c r="L111" s="254">
        <v>21</v>
      </c>
      <c r="M111" s="254">
        <f>G111*(1+L111/100)</f>
        <v>0</v>
      </c>
      <c r="N111" s="252">
        <v>0</v>
      </c>
      <c r="O111" s="252">
        <f>ROUND(E111*N111,2)</f>
        <v>0</v>
      </c>
      <c r="P111" s="252">
        <v>0</v>
      </c>
      <c r="Q111" s="252">
        <f>ROUND(E111*P111,2)</f>
        <v>0</v>
      </c>
      <c r="R111" s="254"/>
      <c r="S111" s="254" t="s">
        <v>119</v>
      </c>
      <c r="T111" s="255" t="s">
        <v>196</v>
      </c>
      <c r="U111" s="233">
        <v>0</v>
      </c>
      <c r="V111" s="233">
        <f>ROUND(E111*U111,2)</f>
        <v>0</v>
      </c>
      <c r="W111" s="233"/>
      <c r="X111" s="233" t="s">
        <v>264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265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33.75" outlineLevel="1" x14ac:dyDescent="0.2">
      <c r="A112" s="229"/>
      <c r="B112" s="230"/>
      <c r="C112" s="269" t="s">
        <v>266</v>
      </c>
      <c r="D112" s="256"/>
      <c r="E112" s="256"/>
      <c r="F112" s="256"/>
      <c r="G112" s="256"/>
      <c r="H112" s="233"/>
      <c r="I112" s="233"/>
      <c r="J112" s="233"/>
      <c r="K112" s="233"/>
      <c r="L112" s="233"/>
      <c r="M112" s="233"/>
      <c r="N112" s="232"/>
      <c r="O112" s="232"/>
      <c r="P112" s="232"/>
      <c r="Q112" s="232"/>
      <c r="R112" s="233"/>
      <c r="S112" s="233"/>
      <c r="T112" s="233"/>
      <c r="U112" s="233"/>
      <c r="V112" s="233"/>
      <c r="W112" s="233"/>
      <c r="X112" s="23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165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57" t="str">
        <f>C112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9">
        <v>39</v>
      </c>
      <c r="B113" s="250" t="s">
        <v>267</v>
      </c>
      <c r="C113" s="267" t="s">
        <v>268</v>
      </c>
      <c r="D113" s="251" t="s">
        <v>263</v>
      </c>
      <c r="E113" s="252">
        <v>1</v>
      </c>
      <c r="F113" s="253"/>
      <c r="G113" s="254">
        <f>ROUND(E113*F113,2)</f>
        <v>0</v>
      </c>
      <c r="H113" s="253"/>
      <c r="I113" s="254">
        <f>ROUND(E113*H113,2)</f>
        <v>0</v>
      </c>
      <c r="J113" s="253"/>
      <c r="K113" s="254">
        <f>ROUND(E113*J113,2)</f>
        <v>0</v>
      </c>
      <c r="L113" s="254">
        <v>21</v>
      </c>
      <c r="M113" s="254">
        <f>G113*(1+L113/100)</f>
        <v>0</v>
      </c>
      <c r="N113" s="252">
        <v>0</v>
      </c>
      <c r="O113" s="252">
        <f>ROUND(E113*N113,2)</f>
        <v>0</v>
      </c>
      <c r="P113" s="252">
        <v>0</v>
      </c>
      <c r="Q113" s="252">
        <f>ROUND(E113*P113,2)</f>
        <v>0</v>
      </c>
      <c r="R113" s="254"/>
      <c r="S113" s="254" t="s">
        <v>119</v>
      </c>
      <c r="T113" s="255" t="s">
        <v>196</v>
      </c>
      <c r="U113" s="233">
        <v>0</v>
      </c>
      <c r="V113" s="233">
        <f>ROUND(E113*U113,2)</f>
        <v>0</v>
      </c>
      <c r="W113" s="233"/>
      <c r="X113" s="233" t="s">
        <v>264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265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45" outlineLevel="1" x14ac:dyDescent="0.2">
      <c r="A114" s="229"/>
      <c r="B114" s="230"/>
      <c r="C114" s="269" t="s">
        <v>269</v>
      </c>
      <c r="D114" s="256"/>
      <c r="E114" s="256"/>
      <c r="F114" s="256"/>
      <c r="G114" s="256"/>
      <c r="H114" s="233"/>
      <c r="I114" s="233"/>
      <c r="J114" s="233"/>
      <c r="K114" s="233"/>
      <c r="L114" s="233"/>
      <c r="M114" s="233"/>
      <c r="N114" s="232"/>
      <c r="O114" s="232"/>
      <c r="P114" s="232"/>
      <c r="Q114" s="232"/>
      <c r="R114" s="233"/>
      <c r="S114" s="233"/>
      <c r="T114" s="233"/>
      <c r="U114" s="233"/>
      <c r="V114" s="233"/>
      <c r="W114" s="233"/>
      <c r="X114" s="23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165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57" t="str">
        <f>C114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9">
        <v>40</v>
      </c>
      <c r="B115" s="250" t="s">
        <v>270</v>
      </c>
      <c r="C115" s="267" t="s">
        <v>271</v>
      </c>
      <c r="D115" s="251" t="s">
        <v>263</v>
      </c>
      <c r="E115" s="252">
        <v>1</v>
      </c>
      <c r="F115" s="253"/>
      <c r="G115" s="254">
        <f>ROUND(E115*F115,2)</f>
        <v>0</v>
      </c>
      <c r="H115" s="253"/>
      <c r="I115" s="254">
        <f>ROUND(E115*H115,2)</f>
        <v>0</v>
      </c>
      <c r="J115" s="253"/>
      <c r="K115" s="254">
        <f>ROUND(E115*J115,2)</f>
        <v>0</v>
      </c>
      <c r="L115" s="254">
        <v>21</v>
      </c>
      <c r="M115" s="254">
        <f>G115*(1+L115/100)</f>
        <v>0</v>
      </c>
      <c r="N115" s="252">
        <v>0</v>
      </c>
      <c r="O115" s="252">
        <f>ROUND(E115*N115,2)</f>
        <v>0</v>
      </c>
      <c r="P115" s="252">
        <v>0</v>
      </c>
      <c r="Q115" s="252">
        <f>ROUND(E115*P115,2)</f>
        <v>0</v>
      </c>
      <c r="R115" s="254"/>
      <c r="S115" s="254" t="s">
        <v>119</v>
      </c>
      <c r="T115" s="255" t="s">
        <v>196</v>
      </c>
      <c r="U115" s="233">
        <v>0</v>
      </c>
      <c r="V115" s="233">
        <f>ROUND(E115*U115,2)</f>
        <v>0</v>
      </c>
      <c r="W115" s="233"/>
      <c r="X115" s="233" t="s">
        <v>264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265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33.75" outlineLevel="1" x14ac:dyDescent="0.2">
      <c r="A116" s="229"/>
      <c r="B116" s="230"/>
      <c r="C116" s="269" t="s">
        <v>272</v>
      </c>
      <c r="D116" s="256"/>
      <c r="E116" s="256"/>
      <c r="F116" s="256"/>
      <c r="G116" s="256"/>
      <c r="H116" s="233"/>
      <c r="I116" s="233"/>
      <c r="J116" s="233"/>
      <c r="K116" s="233"/>
      <c r="L116" s="233"/>
      <c r="M116" s="233"/>
      <c r="N116" s="232"/>
      <c r="O116" s="232"/>
      <c r="P116" s="232"/>
      <c r="Q116" s="232"/>
      <c r="R116" s="233"/>
      <c r="S116" s="233"/>
      <c r="T116" s="233"/>
      <c r="U116" s="233"/>
      <c r="V116" s="233"/>
      <c r="W116" s="233"/>
      <c r="X116" s="23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57" t="str">
        <f>C116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16" s="212"/>
      <c r="BC116" s="212"/>
      <c r="BD116" s="212"/>
      <c r="BE116" s="212"/>
      <c r="BF116" s="212"/>
      <c r="BG116" s="212"/>
      <c r="BH116" s="212"/>
    </row>
    <row r="117" spans="1:60" x14ac:dyDescent="0.2">
      <c r="A117" s="242" t="s">
        <v>114</v>
      </c>
      <c r="B117" s="243" t="s">
        <v>88</v>
      </c>
      <c r="C117" s="266" t="s">
        <v>30</v>
      </c>
      <c r="D117" s="244"/>
      <c r="E117" s="245"/>
      <c r="F117" s="246"/>
      <c r="G117" s="246">
        <f>SUMIF(AG118:AG125,"&lt;&gt;NOR",G118:G125)</f>
        <v>0</v>
      </c>
      <c r="H117" s="246"/>
      <c r="I117" s="246">
        <f>SUM(I118:I125)</f>
        <v>0</v>
      </c>
      <c r="J117" s="246"/>
      <c r="K117" s="246">
        <f>SUM(K118:K125)</f>
        <v>0</v>
      </c>
      <c r="L117" s="246"/>
      <c r="M117" s="246">
        <f>SUM(M118:M125)</f>
        <v>0</v>
      </c>
      <c r="N117" s="245"/>
      <c r="O117" s="245">
        <f>SUM(O118:O125)</f>
        <v>0</v>
      </c>
      <c r="P117" s="245"/>
      <c r="Q117" s="245">
        <f>SUM(Q118:Q125)</f>
        <v>0</v>
      </c>
      <c r="R117" s="246"/>
      <c r="S117" s="246"/>
      <c r="T117" s="247"/>
      <c r="U117" s="241"/>
      <c r="V117" s="241">
        <f>SUM(V118:V125)</f>
        <v>0</v>
      </c>
      <c r="W117" s="241"/>
      <c r="X117" s="241"/>
      <c r="AG117" t="s">
        <v>115</v>
      </c>
    </row>
    <row r="118" spans="1:60" outlineLevel="1" x14ac:dyDescent="0.2">
      <c r="A118" s="249">
        <v>41</v>
      </c>
      <c r="B118" s="250" t="s">
        <v>273</v>
      </c>
      <c r="C118" s="267" t="s">
        <v>274</v>
      </c>
      <c r="D118" s="251" t="s">
        <v>263</v>
      </c>
      <c r="E118" s="252">
        <v>1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21</v>
      </c>
      <c r="M118" s="254">
        <f>G118*(1+L118/100)</f>
        <v>0</v>
      </c>
      <c r="N118" s="252">
        <v>0</v>
      </c>
      <c r="O118" s="252">
        <f>ROUND(E118*N118,2)</f>
        <v>0</v>
      </c>
      <c r="P118" s="252">
        <v>0</v>
      </c>
      <c r="Q118" s="252">
        <f>ROUND(E118*P118,2)</f>
        <v>0</v>
      </c>
      <c r="R118" s="254"/>
      <c r="S118" s="254" t="s">
        <v>119</v>
      </c>
      <c r="T118" s="255" t="s">
        <v>196</v>
      </c>
      <c r="U118" s="233">
        <v>0</v>
      </c>
      <c r="V118" s="233">
        <f>ROUND(E118*U118,2)</f>
        <v>0</v>
      </c>
      <c r="W118" s="233"/>
      <c r="X118" s="233" t="s">
        <v>264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275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33.75" outlineLevel="1" x14ac:dyDescent="0.2">
      <c r="A119" s="229"/>
      <c r="B119" s="230"/>
      <c r="C119" s="269" t="s">
        <v>276</v>
      </c>
      <c r="D119" s="256"/>
      <c r="E119" s="256"/>
      <c r="F119" s="256"/>
      <c r="G119" s="256"/>
      <c r="H119" s="233"/>
      <c r="I119" s="233"/>
      <c r="J119" s="233"/>
      <c r="K119" s="233"/>
      <c r="L119" s="233"/>
      <c r="M119" s="233"/>
      <c r="N119" s="232"/>
      <c r="O119" s="232"/>
      <c r="P119" s="232"/>
      <c r="Q119" s="232"/>
      <c r="R119" s="233"/>
      <c r="S119" s="233"/>
      <c r="T119" s="233"/>
      <c r="U119" s="233"/>
      <c r="V119" s="233"/>
      <c r="W119" s="233"/>
      <c r="X119" s="23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57" t="str">
        <f>C119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9">
        <v>42</v>
      </c>
      <c r="B120" s="250" t="s">
        <v>277</v>
      </c>
      <c r="C120" s="267" t="s">
        <v>278</v>
      </c>
      <c r="D120" s="251" t="s">
        <v>263</v>
      </c>
      <c r="E120" s="252">
        <v>1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21</v>
      </c>
      <c r="M120" s="254">
        <f>G120*(1+L120/100)</f>
        <v>0</v>
      </c>
      <c r="N120" s="252">
        <v>0</v>
      </c>
      <c r="O120" s="252">
        <f>ROUND(E120*N120,2)</f>
        <v>0</v>
      </c>
      <c r="P120" s="252">
        <v>0</v>
      </c>
      <c r="Q120" s="252">
        <f>ROUND(E120*P120,2)</f>
        <v>0</v>
      </c>
      <c r="R120" s="254"/>
      <c r="S120" s="254" t="s">
        <v>119</v>
      </c>
      <c r="T120" s="255" t="s">
        <v>196</v>
      </c>
      <c r="U120" s="233">
        <v>0</v>
      </c>
      <c r="V120" s="233">
        <f>ROUND(E120*U120,2)</f>
        <v>0</v>
      </c>
      <c r="W120" s="233"/>
      <c r="X120" s="233" t="s">
        <v>264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275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45" outlineLevel="1" x14ac:dyDescent="0.2">
      <c r="A121" s="229"/>
      <c r="B121" s="230"/>
      <c r="C121" s="269" t="s">
        <v>279</v>
      </c>
      <c r="D121" s="256"/>
      <c r="E121" s="256"/>
      <c r="F121" s="256"/>
      <c r="G121" s="256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165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57" t="str">
        <f>C121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9">
        <v>43</v>
      </c>
      <c r="B122" s="250" t="s">
        <v>280</v>
      </c>
      <c r="C122" s="267" t="s">
        <v>281</v>
      </c>
      <c r="D122" s="251" t="s">
        <v>263</v>
      </c>
      <c r="E122" s="252">
        <v>1</v>
      </c>
      <c r="F122" s="253"/>
      <c r="G122" s="254">
        <f>ROUND(E122*F122,2)</f>
        <v>0</v>
      </c>
      <c r="H122" s="253"/>
      <c r="I122" s="254">
        <f>ROUND(E122*H122,2)</f>
        <v>0</v>
      </c>
      <c r="J122" s="253"/>
      <c r="K122" s="254">
        <f>ROUND(E122*J122,2)</f>
        <v>0</v>
      </c>
      <c r="L122" s="254">
        <v>21</v>
      </c>
      <c r="M122" s="254">
        <f>G122*(1+L122/100)</f>
        <v>0</v>
      </c>
      <c r="N122" s="252">
        <v>0</v>
      </c>
      <c r="O122" s="252">
        <f>ROUND(E122*N122,2)</f>
        <v>0</v>
      </c>
      <c r="P122" s="252">
        <v>0</v>
      </c>
      <c r="Q122" s="252">
        <f>ROUND(E122*P122,2)</f>
        <v>0</v>
      </c>
      <c r="R122" s="254"/>
      <c r="S122" s="254" t="s">
        <v>119</v>
      </c>
      <c r="T122" s="255" t="s">
        <v>196</v>
      </c>
      <c r="U122" s="233">
        <v>0</v>
      </c>
      <c r="V122" s="233">
        <f>ROUND(E122*U122,2)</f>
        <v>0</v>
      </c>
      <c r="W122" s="233"/>
      <c r="X122" s="233" t="s">
        <v>264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275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29"/>
      <c r="B123" s="230"/>
      <c r="C123" s="269" t="s">
        <v>282</v>
      </c>
      <c r="D123" s="256"/>
      <c r="E123" s="256"/>
      <c r="F123" s="256"/>
      <c r="G123" s="256"/>
      <c r="H123" s="233"/>
      <c r="I123" s="233"/>
      <c r="J123" s="233"/>
      <c r="K123" s="233"/>
      <c r="L123" s="233"/>
      <c r="M123" s="233"/>
      <c r="N123" s="232"/>
      <c r="O123" s="232"/>
      <c r="P123" s="232"/>
      <c r="Q123" s="232"/>
      <c r="R123" s="233"/>
      <c r="S123" s="233"/>
      <c r="T123" s="233"/>
      <c r="U123" s="233"/>
      <c r="V123" s="233"/>
      <c r="W123" s="233"/>
      <c r="X123" s="23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165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57" t="str">
        <f>C123</f>
        <v>Náklady zhotovitele, související s prováděním zkoušek a revizí předepsaných technickými normami nebo objednatelem a které jsou pro provedení díla nezbytné.</v>
      </c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9">
        <v>44</v>
      </c>
      <c r="B124" s="250" t="s">
        <v>283</v>
      </c>
      <c r="C124" s="267" t="s">
        <v>284</v>
      </c>
      <c r="D124" s="251" t="s">
        <v>263</v>
      </c>
      <c r="E124" s="252">
        <v>1</v>
      </c>
      <c r="F124" s="253"/>
      <c r="G124" s="254">
        <f>ROUND(E124*F124,2)</f>
        <v>0</v>
      </c>
      <c r="H124" s="253"/>
      <c r="I124" s="254">
        <f>ROUND(E124*H124,2)</f>
        <v>0</v>
      </c>
      <c r="J124" s="253"/>
      <c r="K124" s="254">
        <f>ROUND(E124*J124,2)</f>
        <v>0</v>
      </c>
      <c r="L124" s="254">
        <v>21</v>
      </c>
      <c r="M124" s="254">
        <f>G124*(1+L124/100)</f>
        <v>0</v>
      </c>
      <c r="N124" s="252">
        <v>0</v>
      </c>
      <c r="O124" s="252">
        <f>ROUND(E124*N124,2)</f>
        <v>0</v>
      </c>
      <c r="P124" s="252">
        <v>0</v>
      </c>
      <c r="Q124" s="252">
        <f>ROUND(E124*P124,2)</f>
        <v>0</v>
      </c>
      <c r="R124" s="254"/>
      <c r="S124" s="254" t="s">
        <v>119</v>
      </c>
      <c r="T124" s="255" t="s">
        <v>196</v>
      </c>
      <c r="U124" s="233">
        <v>0</v>
      </c>
      <c r="V124" s="233">
        <f>ROUND(E124*U124,2)</f>
        <v>0</v>
      </c>
      <c r="W124" s="233"/>
      <c r="X124" s="233" t="s">
        <v>264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275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29"/>
      <c r="B125" s="230"/>
      <c r="C125" s="269" t="s">
        <v>285</v>
      </c>
      <c r="D125" s="256"/>
      <c r="E125" s="256"/>
      <c r="F125" s="256"/>
      <c r="G125" s="256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57" t="str">
        <f>C125</f>
        <v>Náklady na vyhotovení dokumentace skutečného provedení stavby a její předání objednateli v požadované formě a požadovaném počtu.</v>
      </c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3"/>
      <c r="B126" s="4"/>
      <c r="C126" s="275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101</v>
      </c>
    </row>
    <row r="127" spans="1:60" x14ac:dyDescent="0.2">
      <c r="A127" s="215"/>
      <c r="B127" s="216" t="s">
        <v>31</v>
      </c>
      <c r="C127" s="276"/>
      <c r="D127" s="217"/>
      <c r="E127" s="218"/>
      <c r="F127" s="218"/>
      <c r="G127" s="248">
        <f>G8+G24+G49+G62+G70+G79+G82+G88+G95+G97+G99+G105+G110+G117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286</v>
      </c>
    </row>
    <row r="128" spans="1:60" x14ac:dyDescent="0.2">
      <c r="A128" s="3"/>
      <c r="B128" s="4"/>
      <c r="C128" s="275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">
      <c r="A129" s="3"/>
      <c r="B129" s="4"/>
      <c r="C129" s="27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A130" s="219" t="s">
        <v>287</v>
      </c>
      <c r="B130" s="219"/>
      <c r="C130" s="277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">
      <c r="A131" s="220"/>
      <c r="B131" s="221"/>
      <c r="C131" s="278"/>
      <c r="D131" s="221"/>
      <c r="E131" s="221"/>
      <c r="F131" s="221"/>
      <c r="G131" s="2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G131" t="s">
        <v>288</v>
      </c>
    </row>
    <row r="132" spans="1:33" x14ac:dyDescent="0.2">
      <c r="A132" s="223"/>
      <c r="B132" s="224"/>
      <c r="C132" s="279"/>
      <c r="D132" s="224"/>
      <c r="E132" s="224"/>
      <c r="F132" s="224"/>
      <c r="G132" s="22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">
      <c r="A133" s="223"/>
      <c r="B133" s="224"/>
      <c r="C133" s="279"/>
      <c r="D133" s="224"/>
      <c r="E133" s="224"/>
      <c r="F133" s="224"/>
      <c r="G133" s="22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">
      <c r="A134" s="223"/>
      <c r="B134" s="224"/>
      <c r="C134" s="279"/>
      <c r="D134" s="224"/>
      <c r="E134" s="224"/>
      <c r="F134" s="224"/>
      <c r="G134" s="22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33" x14ac:dyDescent="0.2">
      <c r="A135" s="226"/>
      <c r="B135" s="227"/>
      <c r="C135" s="280"/>
      <c r="D135" s="227"/>
      <c r="E135" s="227"/>
      <c r="F135" s="227"/>
      <c r="G135" s="22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33" x14ac:dyDescent="0.2">
      <c r="A136" s="3"/>
      <c r="B136" s="4"/>
      <c r="C136" s="27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33" x14ac:dyDescent="0.2">
      <c r="C137" s="281"/>
      <c r="D137" s="10"/>
      <c r="AG137" t="s">
        <v>289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9">
    <mergeCell ref="C121:G121"/>
    <mergeCell ref="C123:G123"/>
    <mergeCell ref="C125:G125"/>
    <mergeCell ref="C75:G75"/>
    <mergeCell ref="C107:G107"/>
    <mergeCell ref="C112:G112"/>
    <mergeCell ref="C114:G114"/>
    <mergeCell ref="C116:G116"/>
    <mergeCell ref="C119:G119"/>
    <mergeCell ref="A1:G1"/>
    <mergeCell ref="C2:G2"/>
    <mergeCell ref="C3:G3"/>
    <mergeCell ref="C4:G4"/>
    <mergeCell ref="A130:C130"/>
    <mergeCell ref="A131:G135"/>
    <mergeCell ref="C37:G37"/>
    <mergeCell ref="C46:G46"/>
    <mergeCell ref="C53:G53"/>
    <mergeCell ref="C72:G72"/>
  </mergeCells>
  <pageMargins left="0.59055118110236204" right="0.196850393700787" top="0.78740157499999996" bottom="0.78740157499999996" header="0.3" footer="0.3"/>
  <pageSetup paperSize="9" scale="95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02 202214602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 202214602 Pol'!Názvy_tisku</vt:lpstr>
      <vt:lpstr>oadresa</vt:lpstr>
      <vt:lpstr>Stavba!Objednatel</vt:lpstr>
      <vt:lpstr>Stavba!Objekt</vt:lpstr>
      <vt:lpstr>'SO 02 202214602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Kasala</dc:creator>
  <cp:lastModifiedBy>Kasala</cp:lastModifiedBy>
  <cp:lastPrinted>2019-03-19T12:27:02Z</cp:lastPrinted>
  <dcterms:created xsi:type="dcterms:W3CDTF">2009-04-08T07:15:50Z</dcterms:created>
  <dcterms:modified xsi:type="dcterms:W3CDTF">2022-12-08T20:49:06Z</dcterms:modified>
</cp:coreProperties>
</file>