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80" windowWidth="2292" windowHeight="1332" activeTab="0"/>
  </bookViews>
  <sheets>
    <sheet name="Vykaz vymer " sheetId="1" r:id="rId1"/>
  </sheets>
  <definedNames>
    <definedName name="_xlnm.Print_Area" localSheetId="0">'Vykaz vymer '!$B$2:$M$140</definedName>
    <definedName name="Z_84F83360_04C4_11D9_9CCA_EDB5A0CB7941_.wvu.PrintArea" localSheetId="0" hidden="1">'Vykaz vymer '!$B$3:$M$51</definedName>
  </definedNames>
  <calcPr fullCalcOnLoad="1"/>
</workbook>
</file>

<file path=xl/sharedStrings.xml><?xml version="1.0" encoding="utf-8"?>
<sst xmlns="http://schemas.openxmlformats.org/spreadsheetml/2006/main" count="208" uniqueCount="118">
  <si>
    <t>Popis položky</t>
  </si>
  <si>
    <t>MJ</t>
  </si>
  <si>
    <t>ks</t>
  </si>
  <si>
    <t>bm</t>
  </si>
  <si>
    <t>kg</t>
  </si>
  <si>
    <r>
      <t>m</t>
    </r>
    <r>
      <rPr>
        <vertAlign val="superscript"/>
        <sz val="10"/>
        <rFont val="Arial"/>
        <family val="2"/>
      </rPr>
      <t>2</t>
    </r>
  </si>
  <si>
    <t>hod</t>
  </si>
  <si>
    <t>odmaštění chemickými rozpouštědly</t>
  </si>
  <si>
    <t>základní nátěr na pozin. plech reaktivní 1 x S 2008</t>
  </si>
  <si>
    <t>nátěry syntetické dvojnásobné s 1x emailováním</t>
  </si>
  <si>
    <t>P. č.</t>
  </si>
  <si>
    <t>Montážní, spojovací a těsnicí materiál</t>
  </si>
  <si>
    <t>Datum:</t>
  </si>
  <si>
    <t>Hodinová zúčtovací sazba</t>
  </si>
  <si>
    <t>Montážní a spojovací materiál</t>
  </si>
  <si>
    <t xml:space="preserve">Mezisoučet č. 2 </t>
  </si>
  <si>
    <t>Mezisoučet č. 3 - montáž - celkem</t>
  </si>
  <si>
    <t>Základní rozpočtové náklady</t>
  </si>
  <si>
    <t>TECHNIKA PROSTŘEDÍ STAVEB</t>
  </si>
  <si>
    <t>Technika prostředí staveb</t>
  </si>
  <si>
    <t>lehké pracovní pomocné (do 3,5 m)</t>
  </si>
  <si>
    <t>Objekt:</t>
  </si>
  <si>
    <t>Investor:</t>
  </si>
  <si>
    <t>Dodávka celkem(Kč)</t>
  </si>
  <si>
    <t>Montáž celkem(Kč)</t>
  </si>
  <si>
    <t>Materiál pro zhotovení závěsů na montáži se skládá:</t>
  </si>
  <si>
    <t>.lišty závěsné ZL 40x40</t>
  </si>
  <si>
    <t>.závěsy ZL 8</t>
  </si>
  <si>
    <t>Zhotovení závěsů - nařezání profilů a závitových tyčí</t>
  </si>
  <si>
    <t>Montáž závěsů - instalace závěsů na stavbě</t>
  </si>
  <si>
    <t>Spojovací materiál se skládá:</t>
  </si>
  <si>
    <t>.šroub se šestihrannou hlavou M 8x30 Zn</t>
  </si>
  <si>
    <t>.matice šestihranná M 8 Zn</t>
  </si>
  <si>
    <t>.podložka plochá střední 8,4 Zn</t>
  </si>
  <si>
    <t>Montážní práce - náklady na úpravu a přizpůsobení vzduchotechnického potrubí na stavbě</t>
  </si>
  <si>
    <t>Montážní, spojovací a těsnicí materiál - celkem</t>
  </si>
  <si>
    <t>PSV nátěry - celkem</t>
  </si>
  <si>
    <t>PSV nátěry</t>
  </si>
  <si>
    <t>PSV tepelné izolace</t>
  </si>
  <si>
    <t>HSV lešení</t>
  </si>
  <si>
    <t>JC (Kč)</t>
  </si>
  <si>
    <t>Těsnicí materiál - samolepicí pěnové těsnění</t>
  </si>
  <si>
    <t>.závěsy kruhové s tlumicí gumou</t>
  </si>
  <si>
    <t>Č. pozice</t>
  </si>
  <si>
    <t>Množ  celkem</t>
  </si>
  <si>
    <t>Dodávka JC (Kč)</t>
  </si>
  <si>
    <t>Montáž JC (Kč)</t>
  </si>
  <si>
    <t>Hmot. jednotka</t>
  </si>
  <si>
    <t>Hmot. celkem</t>
  </si>
  <si>
    <t>Mezisoučet č. 1 - vzduchotechnická zařízení - celkem</t>
  </si>
  <si>
    <t xml:space="preserve">Doprava </t>
  </si>
  <si>
    <t>PPV</t>
  </si>
  <si>
    <t>HSV - lešení</t>
  </si>
  <si>
    <t>PSV - stavební nátěry</t>
  </si>
  <si>
    <t>HSV + PSV - celkem</t>
  </si>
  <si>
    <t>PSV - tepelné izolace</t>
  </si>
  <si>
    <t>Vypracoval: J. Procházka</t>
  </si>
  <si>
    <t xml:space="preserve">CELKEM NÁKLADY (ceny uvedeny bez DPH) </t>
  </si>
  <si>
    <t xml:space="preserve">Vzduchotechnické potrubí sk. I - pozink. plech  </t>
  </si>
  <si>
    <t>6/2018</t>
  </si>
  <si>
    <t xml:space="preserve">tepelná izolace vzduchotechnického potrubí rohožemi z čedičové plsti 6 cm </t>
  </si>
  <si>
    <t>1.01</t>
  </si>
  <si>
    <t>1.02</t>
  </si>
  <si>
    <t>1.03</t>
  </si>
  <si>
    <t>1.04</t>
  </si>
  <si>
    <t>neobsazeno</t>
  </si>
  <si>
    <t>odsávací - kruhové (spiro)</t>
  </si>
  <si>
    <t>odsávací - čtyřhranné</t>
  </si>
  <si>
    <t>rovné   D 160</t>
  </si>
  <si>
    <t>Vzduchotechnika - přehled nákladů</t>
  </si>
  <si>
    <t>D.1.4</t>
  </si>
  <si>
    <t>včetně:</t>
  </si>
  <si>
    <t xml:space="preserve">Plastový talířový ventil odvodní   D 160, včetně zděře </t>
  </si>
  <si>
    <t>odbočka jednostranná 90° 160/160</t>
  </si>
  <si>
    <t>včetně úchytné konstrukce a venkovního oplechování</t>
  </si>
  <si>
    <t>Akce:</t>
  </si>
  <si>
    <t>Zvukově izolovaný diagonální ventilátor do kruhového potrubí   D 200</t>
  </si>
  <si>
    <t>.spojovací manžeta   D 200</t>
  </si>
  <si>
    <t>.zpětná klapka   D 200</t>
  </si>
  <si>
    <t>rovné   D 200</t>
  </si>
  <si>
    <t>Místo:</t>
  </si>
  <si>
    <t>ODDĚLENÍ PREVENCE KRIMINALITY A SPORTOVIŠŤ, STATUTÁRNÍ MĚSTO ZLÍN</t>
  </si>
  <si>
    <t>Revize vzduchotechnických zařízení</t>
  </si>
  <si>
    <t>Odzkoušení namontovaného zařízení</t>
  </si>
  <si>
    <t>Zaškolení obsluhy</t>
  </si>
  <si>
    <t>Dílenská dokumentace</t>
  </si>
  <si>
    <t>Dokumentace skutečného provedení stavby</t>
  </si>
  <si>
    <t>Vybourání otvorů pro vzduchotechnické potrubí včetně odvoz suti</t>
  </si>
  <si>
    <t>Stavební úpravy - dozdění, zapravení otvorů, omítka a malba</t>
  </si>
  <si>
    <t>Hodinové zúčtovací sazby celkem</t>
  </si>
  <si>
    <t>1.05</t>
  </si>
  <si>
    <t>1.06</t>
  </si>
  <si>
    <t>1.07</t>
  </si>
  <si>
    <t>vnější spojka   D 200</t>
  </si>
  <si>
    <t>ovládání pomocí časově spínaných hodin s časovým doběhem - dodávka profese elektro</t>
  </si>
  <si>
    <t>přechod osový   D 160 - D 200</t>
  </si>
  <si>
    <r>
      <t>V = 800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/h, p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 175 Pa, N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 0,12 kW/230 V-50 Hz   </t>
    </r>
  </si>
  <si>
    <t>Tlumič hluku absorpční   vel. d = 200 / 900</t>
  </si>
  <si>
    <t>Odsávací vyústka komfortní  vel.200 x 150, průmyslová, 1řadá, reg. 1</t>
  </si>
  <si>
    <t>Ohebná hadice s tepelnou a hlukovou izolací   D 160</t>
  </si>
  <si>
    <t>Regulační klapka   vel. d = 160, ruční ovládání</t>
  </si>
  <si>
    <t>Výfukový kus   vel. 300 x 300 (rozměr prověřit na stavbě), vč. síťky proti hmyzu</t>
  </si>
  <si>
    <t>1.08-1.20</t>
  </si>
  <si>
    <t>1.20</t>
  </si>
  <si>
    <t>odbočka jednostranná 90° 200/200/160</t>
  </si>
  <si>
    <t>oblouk segmentový 90°  D 200</t>
  </si>
  <si>
    <t>vnější spojka   D 160</t>
  </si>
  <si>
    <t>Zařízení č. 1 - Větrání šaten a hygienického zázemí v 1. a 2.np</t>
  </si>
  <si>
    <t>Zařízení č. 1 - Větrání šaten a hygienického zázemí v 1. a 2.np - celkem</t>
  </si>
  <si>
    <t>do obv. 1050    50 % tvar.</t>
  </si>
  <si>
    <t>10/2020</t>
  </si>
  <si>
    <t>HAVARIJNÍ OPRAVA ŠATEN OBJEKT STÁJÍ</t>
  </si>
  <si>
    <t>AREÁL ZOO ZLÍN - LEŠNÁ</t>
  </si>
  <si>
    <t>ZOO A ZÁMEK ZLÍN - LEŠNÁ, p.o., LUKOVSKÁ 112, 763 14 ZLÍN</t>
  </si>
  <si>
    <t>Demontáže původní VZT potrubí a ventilátorů</t>
  </si>
  <si>
    <t>Kč</t>
  </si>
  <si>
    <t xml:space="preserve">VZDUCHOTECHNIKA - výkaz výměr  </t>
  </si>
  <si>
    <t>D.1.4.d.6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</si>
</sst>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  <numFmt numFmtId="174" formatCode="0.0%"/>
    <numFmt numFmtId="175" formatCode="0.0"/>
    <numFmt numFmtId="176" formatCode="#,##0\ &quot;Kč&quot;"/>
    <numFmt numFmtId="177" formatCode="#,##0_ ;\-#,##0\ "/>
    <numFmt numFmtId="178" formatCode="#,##0.00\ _K_č"/>
    <numFmt numFmtId="179" formatCode="#,##0.0"/>
    <numFmt numFmtId="180" formatCode="0_ ;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mmm/yyyy"/>
    <numFmt numFmtId="186" formatCode="000\ 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vertAlign val="superscript"/>
      <sz val="10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1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11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NumberFormat="1" applyFont="1" applyFill="1" applyAlignment="1" applyProtection="1">
      <alignment vertical="center"/>
      <protection/>
    </xf>
    <xf numFmtId="0" fontId="0" fillId="0" borderId="11" xfId="0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49" fontId="0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0" fontId="16" fillId="0" borderId="14" xfId="0" applyFont="1" applyBorder="1" applyAlignment="1">
      <alignment/>
    </xf>
    <xf numFmtId="3" fontId="16" fillId="0" borderId="14" xfId="0" applyNumberFormat="1" applyFont="1" applyBorder="1" applyAlignment="1">
      <alignment/>
    </xf>
    <xf numFmtId="0" fontId="0" fillId="0" borderId="0" xfId="0" applyFont="1" applyAlignment="1">
      <alignment horizontal="justify"/>
    </xf>
    <xf numFmtId="179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ill="1" applyBorder="1" applyAlignment="1">
      <alignment horizontal="center"/>
    </xf>
    <xf numFmtId="0" fontId="1" fillId="0" borderId="10" xfId="0" applyFont="1" applyBorder="1" applyAlignment="1">
      <alignment horizontal="justify"/>
    </xf>
    <xf numFmtId="175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41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0" fillId="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3" borderId="0" xfId="0" applyNumberFormat="1" applyFont="1" applyFill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16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15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40"/>
  <sheetViews>
    <sheetView tabSelected="1" zoomScalePageLayoutView="0" workbookViewId="0" topLeftCell="B2">
      <selection activeCell="H2" sqref="H2"/>
    </sheetView>
  </sheetViews>
  <sheetFormatPr defaultColWidth="9.140625" defaultRowHeight="12.75"/>
  <cols>
    <col min="1" max="1" width="4.28125" style="0" hidden="1" customWidth="1"/>
    <col min="2" max="2" width="8.421875" style="0" customWidth="1"/>
    <col min="3" max="3" width="8.00390625" style="0" hidden="1" customWidth="1"/>
    <col min="4" max="4" width="80.421875" style="0" customWidth="1"/>
    <col min="5" max="5" width="3.28125" style="0" customWidth="1"/>
    <col min="6" max="6" width="6.28125" style="0" customWidth="1"/>
    <col min="7" max="7" width="8.7109375" style="0" customWidth="1"/>
    <col min="8" max="8" width="8.57421875" style="0" customWidth="1"/>
    <col min="9" max="9" width="9.28125" style="0" customWidth="1"/>
    <col min="10" max="10" width="7.7109375" style="0" hidden="1" customWidth="1"/>
    <col min="11" max="11" width="10.421875" style="0" customWidth="1"/>
    <col min="12" max="13" width="7.7109375" style="0" customWidth="1"/>
    <col min="14" max="14" width="11.421875" style="0" customWidth="1"/>
  </cols>
  <sheetData>
    <row r="1" ht="19.5" customHeight="1" hidden="1"/>
    <row r="2" spans="2:4" ht="18" customHeight="1">
      <c r="B2" s="54" t="s">
        <v>70</v>
      </c>
      <c r="D2" s="24" t="s">
        <v>18</v>
      </c>
    </row>
    <row r="3" spans="2:13" ht="17.25">
      <c r="B3" s="13" t="s">
        <v>117</v>
      </c>
      <c r="D3" s="25" t="s">
        <v>116</v>
      </c>
      <c r="E3" s="11"/>
      <c r="F3" s="11"/>
      <c r="G3" s="11"/>
      <c r="H3" s="11"/>
      <c r="I3" s="11"/>
      <c r="J3" s="11"/>
      <c r="K3" s="11"/>
      <c r="L3" s="11"/>
      <c r="M3" s="11"/>
    </row>
    <row r="4" spans="2:13" ht="12.75" customHeight="1">
      <c r="B4" s="13" t="s">
        <v>75</v>
      </c>
      <c r="C4" s="13"/>
      <c r="D4" s="30" t="s">
        <v>111</v>
      </c>
      <c r="E4" s="14"/>
      <c r="F4" s="31"/>
      <c r="G4" s="32"/>
      <c r="H4" s="32"/>
      <c r="I4" s="32"/>
      <c r="J4" s="32"/>
      <c r="K4" s="14"/>
      <c r="L4" s="50"/>
      <c r="M4" s="55"/>
    </row>
    <row r="5" spans="2:13" ht="12.75" customHeight="1">
      <c r="B5" s="13" t="s">
        <v>80</v>
      </c>
      <c r="C5" s="13"/>
      <c r="D5" s="1" t="s">
        <v>112</v>
      </c>
      <c r="E5" s="14"/>
      <c r="F5" s="31"/>
      <c r="G5" s="32"/>
      <c r="H5" s="31"/>
      <c r="I5" s="32"/>
      <c r="J5" s="32" t="s">
        <v>56</v>
      </c>
      <c r="K5" s="33"/>
      <c r="L5" s="50"/>
      <c r="M5" s="29"/>
    </row>
    <row r="6" spans="2:13" ht="12.75" customHeight="1">
      <c r="B6" s="13" t="s">
        <v>22</v>
      </c>
      <c r="C6" s="13"/>
      <c r="D6" s="30" t="s">
        <v>113</v>
      </c>
      <c r="E6" s="14"/>
      <c r="H6" s="34"/>
      <c r="I6" s="34"/>
      <c r="J6" s="34"/>
      <c r="K6" s="31"/>
      <c r="L6" s="33" t="s">
        <v>12</v>
      </c>
      <c r="M6" s="35" t="s">
        <v>110</v>
      </c>
    </row>
    <row r="7" spans="2:13" ht="12.75" customHeight="1" hidden="1">
      <c r="B7" s="1" t="s">
        <v>21</v>
      </c>
      <c r="C7" s="31"/>
      <c r="D7" s="30" t="s">
        <v>81</v>
      </c>
      <c r="E7" s="14"/>
      <c r="F7" s="14"/>
      <c r="G7" s="34"/>
      <c r="H7" s="34"/>
      <c r="I7" s="34"/>
      <c r="J7" s="34"/>
      <c r="K7" s="14"/>
      <c r="L7" s="31" t="s">
        <v>12</v>
      </c>
      <c r="M7" s="36" t="s">
        <v>59</v>
      </c>
    </row>
    <row r="8" spans="4:7" ht="12.75" customHeight="1" hidden="1">
      <c r="D8" s="30" t="s">
        <v>81</v>
      </c>
      <c r="E8" s="14"/>
      <c r="F8" s="14"/>
      <c r="G8" s="34"/>
    </row>
    <row r="9" spans="2:5" ht="12.75" customHeight="1" hidden="1">
      <c r="B9" s="12" t="s">
        <v>21</v>
      </c>
      <c r="C9" s="12"/>
      <c r="D9" s="30" t="s">
        <v>81</v>
      </c>
      <c r="E9" s="15"/>
    </row>
    <row r="10" spans="2:13" ht="7.5" customHeight="1" hidden="1">
      <c r="B10" s="15"/>
      <c r="C10" s="15"/>
      <c r="D10" s="30" t="s">
        <v>81</v>
      </c>
      <c r="E10" s="15"/>
      <c r="F10" s="15" t="s">
        <v>12</v>
      </c>
      <c r="G10" s="16">
        <v>39840</v>
      </c>
      <c r="H10" s="16"/>
      <c r="I10" s="16"/>
      <c r="J10" s="16"/>
      <c r="K10" s="15"/>
      <c r="L10" s="17"/>
      <c r="M10" s="15"/>
    </row>
    <row r="11" spans="2:13" ht="12.75" customHeight="1" hidden="1">
      <c r="B11" s="11"/>
      <c r="C11" s="11"/>
      <c r="D11" s="30" t="s">
        <v>81</v>
      </c>
      <c r="E11" s="11"/>
      <c r="K11" s="11"/>
      <c r="L11" s="11"/>
      <c r="M11" s="11"/>
    </row>
    <row r="12" spans="1:13" ht="23.25" customHeight="1">
      <c r="A12" s="18" t="s">
        <v>10</v>
      </c>
      <c r="B12" s="18" t="s">
        <v>43</v>
      </c>
      <c r="C12" s="18"/>
      <c r="D12" s="18" t="s">
        <v>0</v>
      </c>
      <c r="E12" s="18" t="s">
        <v>1</v>
      </c>
      <c r="F12" s="18" t="s">
        <v>44</v>
      </c>
      <c r="G12" s="19" t="s">
        <v>45</v>
      </c>
      <c r="H12" s="19" t="s">
        <v>46</v>
      </c>
      <c r="I12" s="19" t="s">
        <v>23</v>
      </c>
      <c r="J12" s="19" t="s">
        <v>40</v>
      </c>
      <c r="K12" s="19" t="s">
        <v>24</v>
      </c>
      <c r="L12" s="19" t="s">
        <v>47</v>
      </c>
      <c r="M12" s="19" t="s">
        <v>48</v>
      </c>
    </row>
    <row r="13" spans="1:13" ht="19.5" customHeight="1">
      <c r="A13" s="60"/>
      <c r="D13" s="30" t="s">
        <v>107</v>
      </c>
      <c r="I13" s="27"/>
      <c r="J13" s="1"/>
      <c r="K13" s="27"/>
      <c r="L13" s="1"/>
      <c r="M13" s="41"/>
    </row>
    <row r="14" spans="1:13" ht="19.5" customHeight="1">
      <c r="A14" s="60"/>
      <c r="B14" s="6" t="s">
        <v>61</v>
      </c>
      <c r="D14" s="8" t="s">
        <v>76</v>
      </c>
      <c r="E14" s="2" t="s">
        <v>2</v>
      </c>
      <c r="F14">
        <v>1</v>
      </c>
      <c r="G14" s="64">
        <v>0</v>
      </c>
      <c r="H14" s="65">
        <f>G14*0.4</f>
        <v>0</v>
      </c>
      <c r="I14" s="65">
        <f>PRODUCT(F14:G14)</f>
        <v>0</v>
      </c>
      <c r="J14" s="65"/>
      <c r="K14" s="65">
        <f>PRODUCT(F14,H14)</f>
        <v>0</v>
      </c>
      <c r="L14" s="40">
        <v>8.7</v>
      </c>
      <c r="M14" s="40">
        <v>6</v>
      </c>
    </row>
    <row r="15" spans="1:11" ht="19.5" customHeight="1">
      <c r="A15" s="60"/>
      <c r="B15" s="6"/>
      <c r="D15" t="s">
        <v>96</v>
      </c>
      <c r="G15" s="65"/>
      <c r="H15" s="65"/>
      <c r="I15" s="65"/>
      <c r="J15" s="65"/>
      <c r="K15" s="65"/>
    </row>
    <row r="16" spans="1:11" ht="19.5" customHeight="1">
      <c r="A16" s="60"/>
      <c r="B16" s="6"/>
      <c r="D16" t="s">
        <v>71</v>
      </c>
      <c r="E16" s="2"/>
      <c r="G16" s="65"/>
      <c r="H16" s="65"/>
      <c r="I16" s="65"/>
      <c r="J16" s="65"/>
      <c r="K16" s="65"/>
    </row>
    <row r="17" spans="1:13" ht="19.5" customHeight="1">
      <c r="A17" s="60"/>
      <c r="B17" s="6"/>
      <c r="D17" s="53" t="s">
        <v>77</v>
      </c>
      <c r="E17" s="2" t="s">
        <v>2</v>
      </c>
      <c r="F17">
        <v>2</v>
      </c>
      <c r="G17" s="64">
        <v>0</v>
      </c>
      <c r="H17" s="65">
        <f>G17*0.4</f>
        <v>0</v>
      </c>
      <c r="I17" s="65">
        <f>PRODUCT(F17:G17)</f>
        <v>0</v>
      </c>
      <c r="J17" s="65"/>
      <c r="K17" s="65">
        <f>PRODUCT(F17,H17)</f>
        <v>0</v>
      </c>
      <c r="L17" s="40">
        <v>0.2</v>
      </c>
      <c r="M17" s="40">
        <v>0.2</v>
      </c>
    </row>
    <row r="18" spans="1:13" ht="19.5" customHeight="1">
      <c r="A18" s="60"/>
      <c r="B18" s="6"/>
      <c r="D18" s="53" t="s">
        <v>78</v>
      </c>
      <c r="E18" s="2" t="s">
        <v>2</v>
      </c>
      <c r="F18">
        <v>1</v>
      </c>
      <c r="G18" s="64">
        <v>0</v>
      </c>
      <c r="H18" s="65">
        <f>G18*0.4</f>
        <v>0</v>
      </c>
      <c r="I18" s="65">
        <f>PRODUCT(F18:G18)</f>
        <v>0</v>
      </c>
      <c r="J18" s="65"/>
      <c r="K18" s="65">
        <f>PRODUCT(F18,H18)</f>
        <v>0</v>
      </c>
      <c r="L18" s="40">
        <v>1</v>
      </c>
      <c r="M18" s="40">
        <v>0.6</v>
      </c>
    </row>
    <row r="19" spans="1:13" ht="19.5" customHeight="1">
      <c r="A19" s="60"/>
      <c r="B19" s="6"/>
      <c r="D19" s="61" t="s">
        <v>94</v>
      </c>
      <c r="G19" s="65"/>
      <c r="H19" s="65"/>
      <c r="I19" s="67"/>
      <c r="J19" s="67"/>
      <c r="K19" s="67"/>
      <c r="L19" s="1"/>
      <c r="M19" s="41"/>
    </row>
    <row r="20" spans="1:13" ht="19.5" customHeight="1">
      <c r="A20" s="60"/>
      <c r="B20" s="6" t="s">
        <v>62</v>
      </c>
      <c r="D20" s="8" t="s">
        <v>97</v>
      </c>
      <c r="E20" s="2" t="s">
        <v>2</v>
      </c>
      <c r="F20">
        <v>2</v>
      </c>
      <c r="G20" s="64">
        <v>0</v>
      </c>
      <c r="H20" s="65">
        <f aca="true" t="shared" si="0" ref="H20:H25">G20*0.4</f>
        <v>0</v>
      </c>
      <c r="I20" s="65">
        <f aca="true" t="shared" si="1" ref="I20:I25">PRODUCT(F20:G20)</f>
        <v>0</v>
      </c>
      <c r="J20" s="65"/>
      <c r="K20" s="65">
        <f aca="true" t="shared" si="2" ref="K20:K25">PRODUCT(F20,H20)</f>
        <v>0</v>
      </c>
      <c r="L20" s="40">
        <v>12</v>
      </c>
      <c r="M20" s="40">
        <f>PRODUCT(F20,L20)</f>
        <v>24</v>
      </c>
    </row>
    <row r="21" spans="1:13" ht="19.5" customHeight="1">
      <c r="A21" s="60"/>
      <c r="B21" s="6" t="s">
        <v>63</v>
      </c>
      <c r="D21" s="3" t="s">
        <v>98</v>
      </c>
      <c r="E21" s="2" t="s">
        <v>2</v>
      </c>
      <c r="F21" s="9">
        <v>6</v>
      </c>
      <c r="G21" s="64">
        <v>0</v>
      </c>
      <c r="H21" s="65">
        <f t="shared" si="0"/>
        <v>0</v>
      </c>
      <c r="I21" s="65">
        <f t="shared" si="1"/>
        <v>0</v>
      </c>
      <c r="J21" s="65"/>
      <c r="K21" s="65">
        <f t="shared" si="2"/>
        <v>0</v>
      </c>
      <c r="L21" s="40">
        <v>0.9</v>
      </c>
      <c r="M21" s="40">
        <f>PRODUCT(F21,L21)</f>
        <v>5.4</v>
      </c>
    </row>
    <row r="22" spans="1:13" ht="19.5" customHeight="1">
      <c r="A22" s="60"/>
      <c r="B22" s="6" t="s">
        <v>64</v>
      </c>
      <c r="D22" s="53" t="s">
        <v>72</v>
      </c>
      <c r="E22" s="2" t="s">
        <v>2</v>
      </c>
      <c r="F22">
        <v>6</v>
      </c>
      <c r="G22" s="64">
        <v>0</v>
      </c>
      <c r="H22" s="65">
        <f t="shared" si="0"/>
        <v>0</v>
      </c>
      <c r="I22" s="65">
        <f t="shared" si="1"/>
        <v>0</v>
      </c>
      <c r="J22" s="65"/>
      <c r="K22" s="65">
        <f t="shared" si="2"/>
        <v>0</v>
      </c>
      <c r="L22" s="40">
        <v>0.3</v>
      </c>
      <c r="M22" s="40">
        <f>PRODUCT(F22,L22)</f>
        <v>1.7999999999999998</v>
      </c>
    </row>
    <row r="23" spans="1:13" ht="19.5" customHeight="1">
      <c r="A23" s="60"/>
      <c r="B23" s="6" t="s">
        <v>90</v>
      </c>
      <c r="D23" s="8" t="s">
        <v>99</v>
      </c>
      <c r="E23" s="2" t="s">
        <v>3</v>
      </c>
      <c r="F23" s="9">
        <v>15</v>
      </c>
      <c r="G23" s="66">
        <v>0</v>
      </c>
      <c r="H23" s="68">
        <f t="shared" si="0"/>
        <v>0</v>
      </c>
      <c r="I23" s="65">
        <f t="shared" si="1"/>
        <v>0</v>
      </c>
      <c r="J23" s="65"/>
      <c r="K23" s="65">
        <f t="shared" si="2"/>
        <v>0</v>
      </c>
      <c r="L23" s="40">
        <v>0.2</v>
      </c>
      <c r="M23" s="40">
        <f>PRODUCT(F23,L23)</f>
        <v>3</v>
      </c>
    </row>
    <row r="24" spans="1:13" ht="19.5" customHeight="1">
      <c r="A24" s="60"/>
      <c r="B24" s="6" t="s">
        <v>91</v>
      </c>
      <c r="D24" t="s">
        <v>100</v>
      </c>
      <c r="E24" s="2" t="s">
        <v>2</v>
      </c>
      <c r="F24" s="9">
        <v>1</v>
      </c>
      <c r="G24" s="64">
        <v>0</v>
      </c>
      <c r="H24" s="68">
        <f t="shared" si="0"/>
        <v>0</v>
      </c>
      <c r="I24" s="65">
        <f t="shared" si="1"/>
        <v>0</v>
      </c>
      <c r="J24" s="65"/>
      <c r="K24" s="65">
        <f t="shared" si="2"/>
        <v>0</v>
      </c>
      <c r="L24" s="40">
        <v>2</v>
      </c>
      <c r="M24" s="40">
        <f>PRODUCT(F24,L24)</f>
        <v>2</v>
      </c>
    </row>
    <row r="25" spans="1:13" ht="19.5" customHeight="1">
      <c r="A25" s="60"/>
      <c r="B25" s="6" t="s">
        <v>92</v>
      </c>
      <c r="D25" s="61" t="s">
        <v>101</v>
      </c>
      <c r="E25" s="2" t="s">
        <v>2</v>
      </c>
      <c r="F25">
        <v>1</v>
      </c>
      <c r="G25" s="64">
        <v>0</v>
      </c>
      <c r="H25" s="65">
        <f t="shared" si="0"/>
        <v>0</v>
      </c>
      <c r="I25" s="65">
        <f t="shared" si="1"/>
        <v>0</v>
      </c>
      <c r="J25" s="65"/>
      <c r="K25" s="65">
        <f t="shared" si="2"/>
        <v>0</v>
      </c>
      <c r="L25" s="40">
        <v>4</v>
      </c>
      <c r="M25" s="40">
        <v>0.6</v>
      </c>
    </row>
    <row r="26" spans="1:13" ht="19.5" customHeight="1">
      <c r="A26" s="60"/>
      <c r="B26" s="6" t="s">
        <v>102</v>
      </c>
      <c r="D26" s="31" t="s">
        <v>65</v>
      </c>
      <c r="E26" s="2"/>
      <c r="F26" s="9"/>
      <c r="G26" s="4"/>
      <c r="H26" s="4"/>
      <c r="I26" s="4"/>
      <c r="J26" s="4"/>
      <c r="K26" s="4"/>
      <c r="L26" s="40"/>
      <c r="M26" s="40"/>
    </row>
    <row r="27" spans="1:4" ht="19.5" customHeight="1">
      <c r="A27" s="60"/>
      <c r="D27" t="s">
        <v>58</v>
      </c>
    </row>
    <row r="28" spans="1:13" ht="19.5" customHeight="1">
      <c r="A28" s="60"/>
      <c r="B28" s="56" t="s">
        <v>103</v>
      </c>
      <c r="D28" t="s">
        <v>66</v>
      </c>
      <c r="E28" s="2"/>
      <c r="G28" s="4"/>
      <c r="H28" s="4"/>
      <c r="I28" s="4"/>
      <c r="J28" s="4"/>
      <c r="K28" s="4"/>
      <c r="L28" s="40"/>
      <c r="M28" s="40"/>
    </row>
    <row r="29" spans="1:15" ht="19.5" customHeight="1">
      <c r="A29" s="60"/>
      <c r="B29" s="6"/>
      <c r="D29" s="53" t="s">
        <v>79</v>
      </c>
      <c r="E29" s="2" t="s">
        <v>3</v>
      </c>
      <c r="F29">
        <v>6</v>
      </c>
      <c r="G29" s="64">
        <v>0</v>
      </c>
      <c r="H29" s="65">
        <f>PRODUCT(G29,0.5)</f>
        <v>0</v>
      </c>
      <c r="I29" s="65">
        <f aca="true" t="shared" si="3" ref="I29:I36">PRODUCT(F29:G29)</f>
        <v>0</v>
      </c>
      <c r="J29" s="65"/>
      <c r="K29" s="65">
        <f aca="true" t="shared" si="4" ref="K29:K36">PRODUCT(F29,H29)</f>
        <v>0</v>
      </c>
      <c r="L29" s="43">
        <v>2.6</v>
      </c>
      <c r="M29" s="40">
        <f aca="true" t="shared" si="5" ref="M29:M36">PRODUCT(F29,L29)</f>
        <v>15.600000000000001</v>
      </c>
      <c r="O29">
        <f>0.2*3.14*F29</f>
        <v>3.7680000000000007</v>
      </c>
    </row>
    <row r="30" spans="1:15" ht="19.5" customHeight="1">
      <c r="A30" s="60"/>
      <c r="B30" s="6"/>
      <c r="D30" t="s">
        <v>68</v>
      </c>
      <c r="E30" s="2" t="s">
        <v>3</v>
      </c>
      <c r="F30">
        <v>11</v>
      </c>
      <c r="G30" s="64">
        <v>0</v>
      </c>
      <c r="H30" s="65">
        <f aca="true" t="shared" si="6" ref="H30:H36">PRODUCT(G30,0.5)</f>
        <v>0</v>
      </c>
      <c r="I30" s="65">
        <f t="shared" si="3"/>
        <v>0</v>
      </c>
      <c r="J30" s="65"/>
      <c r="K30" s="65">
        <f t="shared" si="4"/>
        <v>0</v>
      </c>
      <c r="L30" s="43">
        <v>2</v>
      </c>
      <c r="M30" s="40">
        <f t="shared" si="5"/>
        <v>22</v>
      </c>
      <c r="O30">
        <f>0.16*3.14*F30</f>
        <v>5.526400000000001</v>
      </c>
    </row>
    <row r="31" spans="1:13" ht="19.5" customHeight="1">
      <c r="A31" s="60"/>
      <c r="B31" s="6"/>
      <c r="D31" t="s">
        <v>104</v>
      </c>
      <c r="E31" s="2" t="s">
        <v>2</v>
      </c>
      <c r="F31">
        <v>1</v>
      </c>
      <c r="G31" s="64">
        <v>0</v>
      </c>
      <c r="H31" s="65">
        <f t="shared" si="6"/>
        <v>0</v>
      </c>
      <c r="I31" s="65">
        <f t="shared" si="3"/>
        <v>0</v>
      </c>
      <c r="J31" s="65"/>
      <c r="K31" s="65">
        <f t="shared" si="4"/>
        <v>0</v>
      </c>
      <c r="L31" s="43">
        <v>1.9</v>
      </c>
      <c r="M31" s="40">
        <f t="shared" si="5"/>
        <v>1.9</v>
      </c>
    </row>
    <row r="32" spans="1:13" ht="19.5" customHeight="1">
      <c r="A32" s="60"/>
      <c r="B32" s="6"/>
      <c r="D32" t="s">
        <v>105</v>
      </c>
      <c r="E32" s="2" t="s">
        <v>2</v>
      </c>
      <c r="F32">
        <v>4</v>
      </c>
      <c r="G32" s="64">
        <v>0</v>
      </c>
      <c r="H32" s="65">
        <f t="shared" si="6"/>
        <v>0</v>
      </c>
      <c r="I32" s="65">
        <f>PRODUCT(F32:G32)</f>
        <v>0</v>
      </c>
      <c r="J32" s="65"/>
      <c r="K32" s="65">
        <f>PRODUCT(F32,H32)</f>
        <v>0</v>
      </c>
      <c r="L32" s="43">
        <v>1.6</v>
      </c>
      <c r="M32" s="40">
        <f>PRODUCT(F32,L32)</f>
        <v>6.4</v>
      </c>
    </row>
    <row r="33" spans="1:13" ht="19.5" customHeight="1">
      <c r="A33" s="60"/>
      <c r="B33" s="6"/>
      <c r="D33" t="s">
        <v>95</v>
      </c>
      <c r="E33" s="2" t="s">
        <v>2</v>
      </c>
      <c r="F33">
        <v>1</v>
      </c>
      <c r="G33" s="64">
        <v>0</v>
      </c>
      <c r="H33" s="65">
        <f t="shared" si="6"/>
        <v>0</v>
      </c>
      <c r="I33" s="65">
        <f t="shared" si="3"/>
        <v>0</v>
      </c>
      <c r="J33" s="65"/>
      <c r="K33" s="65">
        <f t="shared" si="4"/>
        <v>0</v>
      </c>
      <c r="L33" s="43">
        <v>0.4</v>
      </c>
      <c r="M33" s="40">
        <f t="shared" si="5"/>
        <v>0.4</v>
      </c>
    </row>
    <row r="34" spans="1:13" ht="19.5" customHeight="1">
      <c r="A34" s="60"/>
      <c r="B34" s="6"/>
      <c r="D34" t="s">
        <v>93</v>
      </c>
      <c r="E34" s="2" t="s">
        <v>2</v>
      </c>
      <c r="F34">
        <v>15</v>
      </c>
      <c r="G34" s="64">
        <v>0</v>
      </c>
      <c r="H34" s="65">
        <f t="shared" si="6"/>
        <v>0</v>
      </c>
      <c r="I34" s="65">
        <f t="shared" si="3"/>
        <v>0</v>
      </c>
      <c r="J34" s="65"/>
      <c r="K34" s="65">
        <f t="shared" si="4"/>
        <v>0</v>
      </c>
      <c r="L34" s="43">
        <v>0.3</v>
      </c>
      <c r="M34" s="40">
        <f t="shared" si="5"/>
        <v>4.5</v>
      </c>
    </row>
    <row r="35" spans="1:13" ht="19.5" customHeight="1">
      <c r="A35" s="60"/>
      <c r="B35" s="6"/>
      <c r="D35" s="31" t="s">
        <v>73</v>
      </c>
      <c r="E35" s="2" t="s">
        <v>2</v>
      </c>
      <c r="F35">
        <v>6</v>
      </c>
      <c r="G35" s="64">
        <v>0</v>
      </c>
      <c r="H35" s="65">
        <f t="shared" si="6"/>
        <v>0</v>
      </c>
      <c r="I35" s="65">
        <f t="shared" si="3"/>
        <v>0</v>
      </c>
      <c r="J35" s="65"/>
      <c r="K35" s="65">
        <f t="shared" si="4"/>
        <v>0</v>
      </c>
      <c r="L35" s="43">
        <v>1.3</v>
      </c>
      <c r="M35" s="40">
        <f t="shared" si="5"/>
        <v>7.800000000000001</v>
      </c>
    </row>
    <row r="36" spans="1:13" ht="19.5" customHeight="1">
      <c r="A36" s="60"/>
      <c r="B36" s="6"/>
      <c r="D36" t="s">
        <v>106</v>
      </c>
      <c r="E36" s="2" t="s">
        <v>2</v>
      </c>
      <c r="F36">
        <v>2</v>
      </c>
      <c r="G36" s="64">
        <v>0</v>
      </c>
      <c r="H36" s="65">
        <f t="shared" si="6"/>
        <v>0</v>
      </c>
      <c r="I36" s="65">
        <f t="shared" si="3"/>
        <v>0</v>
      </c>
      <c r="J36" s="65"/>
      <c r="K36" s="65">
        <f t="shared" si="4"/>
        <v>0</v>
      </c>
      <c r="L36" s="43">
        <v>0.3</v>
      </c>
      <c r="M36" s="40">
        <f t="shared" si="5"/>
        <v>0.6</v>
      </c>
    </row>
    <row r="37" spans="1:13" ht="19.5" customHeight="1">
      <c r="A37" s="60"/>
      <c r="B37" s="6"/>
      <c r="D37" t="s">
        <v>67</v>
      </c>
      <c r="E37" s="2"/>
      <c r="G37" s="65"/>
      <c r="H37" s="69"/>
      <c r="I37" s="65"/>
      <c r="J37" s="65"/>
      <c r="K37" s="65"/>
      <c r="L37" s="40"/>
      <c r="M37" s="40"/>
    </row>
    <row r="38" spans="1:15" ht="19.5" customHeight="1">
      <c r="A38" s="60"/>
      <c r="B38" s="6"/>
      <c r="D38" t="s">
        <v>109</v>
      </c>
      <c r="E38" s="2" t="s">
        <v>3</v>
      </c>
      <c r="F38">
        <v>11</v>
      </c>
      <c r="G38" s="64">
        <v>0</v>
      </c>
      <c r="H38" s="65">
        <f>PRODUCT(G38,0.5)</f>
        <v>0</v>
      </c>
      <c r="I38" s="65">
        <f>PRODUCT(F38:G38)</f>
        <v>0</v>
      </c>
      <c r="J38" s="65"/>
      <c r="K38" s="65">
        <f>PRODUCT(F38,H38)</f>
        <v>0</v>
      </c>
      <c r="L38" s="43">
        <v>12</v>
      </c>
      <c r="M38" s="40">
        <f>PRODUCT(F38,L38)</f>
        <v>132</v>
      </c>
      <c r="O38">
        <f>1.05*F38</f>
        <v>11.55</v>
      </c>
    </row>
    <row r="39" spans="1:13" ht="19.5" customHeight="1">
      <c r="A39" s="60"/>
      <c r="B39" s="60"/>
      <c r="C39" s="60"/>
      <c r="D39" s="30" t="s">
        <v>108</v>
      </c>
      <c r="E39" s="2"/>
      <c r="G39" s="65"/>
      <c r="H39" s="65"/>
      <c r="I39" s="67">
        <f>SUM(I14:I38)</f>
        <v>0</v>
      </c>
      <c r="J39" s="67"/>
      <c r="K39" s="67">
        <f>SUM(K14:K38)</f>
        <v>0</v>
      </c>
      <c r="L39" s="58"/>
      <c r="M39" s="70">
        <f>SUM(M14:M38)</f>
        <v>234.8</v>
      </c>
    </row>
    <row r="40" ht="19.5" customHeight="1">
      <c r="A40" s="60"/>
    </row>
    <row r="41" ht="19.5" customHeight="1">
      <c r="A41" s="60"/>
    </row>
    <row r="42" ht="19.5" customHeight="1">
      <c r="A42" s="60"/>
    </row>
    <row r="43" spans="2:13" ht="23.25" customHeight="1">
      <c r="B43" s="42" t="s">
        <v>43</v>
      </c>
      <c r="C43" s="18"/>
      <c r="D43" s="18" t="s">
        <v>0</v>
      </c>
      <c r="E43" s="18" t="s">
        <v>1</v>
      </c>
      <c r="F43" s="18" t="s">
        <v>44</v>
      </c>
      <c r="G43" s="19" t="s">
        <v>45</v>
      </c>
      <c r="H43" s="19" t="s">
        <v>46</v>
      </c>
      <c r="I43" s="19" t="s">
        <v>23</v>
      </c>
      <c r="J43" s="19" t="s">
        <v>40</v>
      </c>
      <c r="K43" s="19" t="s">
        <v>24</v>
      </c>
      <c r="L43" s="19" t="s">
        <v>47</v>
      </c>
      <c r="M43" s="19" t="s">
        <v>48</v>
      </c>
    </row>
    <row r="44" spans="2:13" ht="23.25" customHeight="1">
      <c r="B44" s="63"/>
      <c r="C44" s="60"/>
      <c r="D44" s="60"/>
      <c r="E44" s="60"/>
      <c r="F44" s="60"/>
      <c r="G44" s="62"/>
      <c r="H44" s="62"/>
      <c r="I44" s="62"/>
      <c r="J44" s="62"/>
      <c r="K44" s="62"/>
      <c r="L44" s="62"/>
      <c r="M44" s="62"/>
    </row>
    <row r="45" spans="1:13" ht="19.5" customHeight="1">
      <c r="A45" s="60"/>
      <c r="B45" s="6"/>
      <c r="D45" s="1" t="s">
        <v>11</v>
      </c>
      <c r="E45" s="2"/>
      <c r="F45" s="4"/>
      <c r="G45" s="4"/>
      <c r="H45" s="4"/>
      <c r="I45" s="4"/>
      <c r="J45" s="4"/>
      <c r="K45" s="4"/>
      <c r="L45" s="40"/>
      <c r="M45" s="4"/>
    </row>
    <row r="46" spans="1:13" ht="19.5" customHeight="1">
      <c r="A46" s="60"/>
      <c r="B46" s="6"/>
      <c r="D46" s="3" t="s">
        <v>25</v>
      </c>
      <c r="E46" s="7" t="s">
        <v>4</v>
      </c>
      <c r="F46" s="10">
        <v>35</v>
      </c>
      <c r="G46" s="64">
        <v>0</v>
      </c>
      <c r="H46" s="65"/>
      <c r="I46" s="65">
        <f>F46*G46</f>
        <v>0</v>
      </c>
      <c r="J46" s="65"/>
      <c r="K46" s="65"/>
      <c r="L46" s="40">
        <v>1</v>
      </c>
      <c r="M46" s="51">
        <f>F46*L46</f>
        <v>35</v>
      </c>
    </row>
    <row r="47" spans="1:13" ht="19.5" customHeight="1">
      <c r="A47" s="60"/>
      <c r="B47" s="60"/>
      <c r="C47" s="60"/>
      <c r="D47" s="8" t="s">
        <v>26</v>
      </c>
      <c r="E47" s="7"/>
      <c r="F47" s="10"/>
      <c r="G47" s="65"/>
      <c r="H47" s="65"/>
      <c r="I47" s="65"/>
      <c r="J47" s="65"/>
      <c r="K47" s="65"/>
      <c r="L47" s="40"/>
      <c r="M47" s="40"/>
    </row>
    <row r="48" spans="1:13" ht="19.5" customHeight="1">
      <c r="A48" s="60"/>
      <c r="B48" s="60"/>
      <c r="C48" s="60"/>
      <c r="D48" s="8" t="s">
        <v>27</v>
      </c>
      <c r="E48" s="7"/>
      <c r="F48" s="10"/>
      <c r="G48" s="65"/>
      <c r="H48" s="65"/>
      <c r="I48" s="65"/>
      <c r="J48" s="65"/>
      <c r="K48" s="65"/>
      <c r="L48" s="40"/>
      <c r="M48" s="40"/>
    </row>
    <row r="49" spans="1:13" ht="19.5" customHeight="1">
      <c r="A49" s="60"/>
      <c r="B49" s="60"/>
      <c r="C49" s="60"/>
      <c r="D49" s="8" t="s">
        <v>42</v>
      </c>
      <c r="E49" s="7"/>
      <c r="F49" s="10"/>
      <c r="G49" s="65"/>
      <c r="H49" s="65"/>
      <c r="I49" s="65"/>
      <c r="J49" s="65"/>
      <c r="K49" s="65"/>
      <c r="L49" s="40"/>
      <c r="M49" s="40"/>
    </row>
    <row r="50" spans="1:13" ht="19.5" customHeight="1">
      <c r="A50" s="60"/>
      <c r="B50" s="60"/>
      <c r="C50" s="60"/>
      <c r="D50" s="3" t="s">
        <v>28</v>
      </c>
      <c r="E50" s="7" t="s">
        <v>4</v>
      </c>
      <c r="F50" s="10">
        <v>35</v>
      </c>
      <c r="G50" s="65"/>
      <c r="H50" s="64">
        <v>0</v>
      </c>
      <c r="I50" s="65"/>
      <c r="J50" s="65"/>
      <c r="K50" s="65">
        <f>F50*H50</f>
        <v>0</v>
      </c>
      <c r="L50" s="40"/>
      <c r="M50" s="51"/>
    </row>
    <row r="51" spans="4:13" ht="19.5" customHeight="1">
      <c r="D51" s="3" t="s">
        <v>29</v>
      </c>
      <c r="E51" s="7" t="s">
        <v>4</v>
      </c>
      <c r="F51" s="10">
        <v>35</v>
      </c>
      <c r="G51" s="65"/>
      <c r="H51" s="64">
        <v>0</v>
      </c>
      <c r="I51" s="65"/>
      <c r="J51" s="65"/>
      <c r="K51" s="65">
        <f>F51*H51</f>
        <v>0</v>
      </c>
      <c r="L51" s="40"/>
      <c r="M51" s="51"/>
    </row>
    <row r="52" spans="2:13" ht="19.5" customHeight="1">
      <c r="B52" s="6"/>
      <c r="D52" t="s">
        <v>30</v>
      </c>
      <c r="E52" s="2" t="s">
        <v>4</v>
      </c>
      <c r="F52" s="4">
        <v>15</v>
      </c>
      <c r="G52" s="64">
        <v>0</v>
      </c>
      <c r="H52" s="65"/>
      <c r="I52" s="65">
        <f>F52*G52</f>
        <v>0</v>
      </c>
      <c r="J52" s="65"/>
      <c r="K52" s="65"/>
      <c r="L52" s="40">
        <v>1</v>
      </c>
      <c r="M52" s="51">
        <f>F52*L52</f>
        <v>15</v>
      </c>
    </row>
    <row r="53" spans="2:13" ht="19.5" customHeight="1">
      <c r="B53" s="6"/>
      <c r="D53" t="s">
        <v>31</v>
      </c>
      <c r="E53" s="2"/>
      <c r="F53" s="4"/>
      <c r="G53" s="65"/>
      <c r="H53" s="65"/>
      <c r="I53" s="65"/>
      <c r="J53" s="65"/>
      <c r="K53" s="65"/>
      <c r="L53" s="40"/>
      <c r="M53" s="51"/>
    </row>
    <row r="54" spans="2:13" ht="19.5" customHeight="1">
      <c r="B54" s="6"/>
      <c r="D54" t="s">
        <v>32</v>
      </c>
      <c r="E54" s="2"/>
      <c r="F54" s="4"/>
      <c r="G54" s="65"/>
      <c r="H54" s="65"/>
      <c r="I54" s="65"/>
      <c r="J54" s="65"/>
      <c r="K54" s="65"/>
      <c r="L54" s="40"/>
      <c r="M54" s="51"/>
    </row>
    <row r="55" spans="2:13" ht="19.5" customHeight="1">
      <c r="B55" s="6"/>
      <c r="D55" t="s">
        <v>33</v>
      </c>
      <c r="E55" s="2"/>
      <c r="F55" s="4"/>
      <c r="G55" s="65"/>
      <c r="H55" s="65"/>
      <c r="I55" s="65"/>
      <c r="J55" s="65"/>
      <c r="K55" s="65"/>
      <c r="L55" s="40"/>
      <c r="M55" s="51"/>
    </row>
    <row r="56" spans="2:13" ht="19.5" customHeight="1">
      <c r="B56" s="6"/>
      <c r="D56" t="s">
        <v>41</v>
      </c>
      <c r="E56" s="2" t="s">
        <v>4</v>
      </c>
      <c r="F56" s="4">
        <v>10</v>
      </c>
      <c r="G56" s="64">
        <v>0</v>
      </c>
      <c r="H56" s="65"/>
      <c r="I56" s="65">
        <f>F56*G56</f>
        <v>0</v>
      </c>
      <c r="J56" s="65"/>
      <c r="K56" s="65"/>
      <c r="L56" s="40">
        <v>1</v>
      </c>
      <c r="M56" s="51">
        <f>F56*L56</f>
        <v>10</v>
      </c>
    </row>
    <row r="57" spans="2:13" ht="19.5" customHeight="1">
      <c r="B57" s="6"/>
      <c r="D57" s="1" t="s">
        <v>35</v>
      </c>
      <c r="E57" s="2"/>
      <c r="F57" s="4"/>
      <c r="G57" s="65"/>
      <c r="H57" s="65"/>
      <c r="I57" s="67">
        <f>SUM(I46:J56)</f>
        <v>0</v>
      </c>
      <c r="J57" s="67"/>
      <c r="K57" s="67">
        <f>SUM(K46:K56)</f>
        <v>0</v>
      </c>
      <c r="L57" s="41"/>
      <c r="M57" s="70">
        <f>SUM(M46:N56)</f>
        <v>60</v>
      </c>
    </row>
    <row r="58" spans="2:13" ht="19.5" customHeight="1">
      <c r="B58" s="6"/>
      <c r="D58" s="1"/>
      <c r="E58" s="2"/>
      <c r="F58" s="4"/>
      <c r="G58" s="4"/>
      <c r="H58" s="4"/>
      <c r="I58" s="27"/>
      <c r="J58" s="27"/>
      <c r="K58" s="27"/>
      <c r="L58" s="41"/>
      <c r="M58" s="27"/>
    </row>
    <row r="59" spans="2:13" ht="19.5" customHeight="1">
      <c r="B59" s="6"/>
      <c r="D59" s="1" t="s">
        <v>37</v>
      </c>
      <c r="E59" s="2"/>
      <c r="F59" s="4"/>
      <c r="G59" s="4"/>
      <c r="H59" s="4"/>
      <c r="I59" s="4"/>
      <c r="J59" s="4"/>
      <c r="K59" s="4"/>
      <c r="L59" s="40"/>
      <c r="M59" s="40"/>
    </row>
    <row r="60" spans="2:15" ht="19.5" customHeight="1">
      <c r="B60" s="6"/>
      <c r="D60" t="s">
        <v>7</v>
      </c>
      <c r="E60" s="7" t="s">
        <v>5</v>
      </c>
      <c r="F60" s="10">
        <v>20</v>
      </c>
      <c r="G60" s="64">
        <v>0</v>
      </c>
      <c r="H60" s="65"/>
      <c r="I60" s="65"/>
      <c r="J60" s="65"/>
      <c r="K60" s="65">
        <f>F60*G60</f>
        <v>0</v>
      </c>
      <c r="L60" s="40"/>
      <c r="M60" s="51"/>
      <c r="O60">
        <f>SUM(O12:O59)</f>
        <v>20.8444</v>
      </c>
    </row>
    <row r="61" spans="2:13" ht="19.5" customHeight="1">
      <c r="B61" s="6"/>
      <c r="D61" t="s">
        <v>8</v>
      </c>
      <c r="E61" s="7" t="s">
        <v>5</v>
      </c>
      <c r="F61" s="10">
        <v>20</v>
      </c>
      <c r="G61" s="64">
        <v>0</v>
      </c>
      <c r="H61" s="65"/>
      <c r="I61" s="65"/>
      <c r="J61" s="65"/>
      <c r="K61" s="65">
        <f>F61*G61</f>
        <v>0</v>
      </c>
      <c r="L61" s="40">
        <v>1</v>
      </c>
      <c r="M61" s="51">
        <f>F61*L61</f>
        <v>20</v>
      </c>
    </row>
    <row r="62" spans="2:13" ht="19.5" customHeight="1">
      <c r="B62" s="6"/>
      <c r="D62" t="s">
        <v>9</v>
      </c>
      <c r="E62" s="7" t="s">
        <v>5</v>
      </c>
      <c r="F62" s="10">
        <v>40</v>
      </c>
      <c r="G62" s="64">
        <v>0</v>
      </c>
      <c r="H62" s="65"/>
      <c r="I62" s="65"/>
      <c r="J62" s="65"/>
      <c r="K62" s="65">
        <f>F62*G62</f>
        <v>0</v>
      </c>
      <c r="L62" s="40">
        <v>1</v>
      </c>
      <c r="M62" s="51">
        <f>F62*L62</f>
        <v>40</v>
      </c>
    </row>
    <row r="63" spans="2:13" ht="19.5" customHeight="1">
      <c r="B63" s="6"/>
      <c r="D63" s="1" t="s">
        <v>36</v>
      </c>
      <c r="E63" s="2"/>
      <c r="F63" s="4"/>
      <c r="G63" s="65"/>
      <c r="H63" s="65"/>
      <c r="I63" s="65"/>
      <c r="J63" s="65"/>
      <c r="K63" s="67">
        <f>SUM(K60:K62)</f>
        <v>0</v>
      </c>
      <c r="L63" s="51"/>
      <c r="M63" s="70">
        <f>SUM(M60:M62)</f>
        <v>60</v>
      </c>
    </row>
    <row r="64" spans="2:13" ht="19.5" customHeight="1">
      <c r="B64" s="6"/>
      <c r="G64" s="65"/>
      <c r="H64" s="65"/>
      <c r="I64" s="65"/>
      <c r="J64" s="65"/>
      <c r="K64" s="65"/>
      <c r="L64" s="40"/>
      <c r="M64" s="71"/>
    </row>
    <row r="65" spans="2:13" ht="19.5" customHeight="1">
      <c r="B65" s="6"/>
      <c r="D65" s="1" t="s">
        <v>38</v>
      </c>
      <c r="F65" s="4"/>
      <c r="G65" s="65"/>
      <c r="H65" s="65"/>
      <c r="I65" s="65"/>
      <c r="J65" s="65"/>
      <c r="K65" s="65"/>
      <c r="L65" s="40"/>
      <c r="M65" s="71"/>
    </row>
    <row r="66" spans="2:13" ht="19.5" customHeight="1">
      <c r="B66" s="6"/>
      <c r="D66" t="s">
        <v>60</v>
      </c>
      <c r="E66" s="7" t="s">
        <v>5</v>
      </c>
      <c r="F66" s="4">
        <v>8</v>
      </c>
      <c r="G66" s="64">
        <v>0</v>
      </c>
      <c r="H66" s="64">
        <v>0</v>
      </c>
      <c r="I66" s="67">
        <f>F66*G66</f>
        <v>0</v>
      </c>
      <c r="J66" s="65"/>
      <c r="K66" s="67">
        <f>PRODUCT(F66,H66)</f>
        <v>0</v>
      </c>
      <c r="L66" s="40">
        <v>5</v>
      </c>
      <c r="M66" s="72">
        <f>F66*L66</f>
        <v>40</v>
      </c>
    </row>
    <row r="67" spans="2:13" ht="19.5" customHeight="1">
      <c r="B67" s="6"/>
      <c r="D67" s="3" t="s">
        <v>74</v>
      </c>
      <c r="E67" s="2"/>
      <c r="F67" s="4"/>
      <c r="G67" s="65"/>
      <c r="H67" s="65"/>
      <c r="I67" s="65"/>
      <c r="J67" s="65"/>
      <c r="K67" s="65"/>
      <c r="L67" s="40"/>
      <c r="M67" s="73"/>
    </row>
    <row r="68" spans="2:13" ht="19.5" customHeight="1">
      <c r="B68" s="6"/>
      <c r="D68" s="1"/>
      <c r="E68" s="7"/>
      <c r="F68" s="4"/>
      <c r="G68" s="65"/>
      <c r="H68" s="65"/>
      <c r="I68" s="67"/>
      <c r="J68" s="67"/>
      <c r="K68" s="67"/>
      <c r="L68" s="41"/>
      <c r="M68" s="70"/>
    </row>
    <row r="69" spans="2:13" ht="19.5" customHeight="1">
      <c r="B69" s="6"/>
      <c r="D69" s="1" t="s">
        <v>39</v>
      </c>
      <c r="E69" s="7"/>
      <c r="F69" s="4"/>
      <c r="G69" s="65"/>
      <c r="H69" s="65"/>
      <c r="I69" s="65"/>
      <c r="J69" s="65"/>
      <c r="K69" s="65"/>
      <c r="L69" s="40"/>
      <c r="M69" s="71"/>
    </row>
    <row r="70" spans="2:13" ht="19.5" customHeight="1">
      <c r="B70" s="6"/>
      <c r="D70" s="3" t="s">
        <v>20</v>
      </c>
      <c r="E70" s="7" t="s">
        <v>5</v>
      </c>
      <c r="F70" s="4">
        <v>30</v>
      </c>
      <c r="G70" s="64">
        <v>0</v>
      </c>
      <c r="H70" s="65"/>
      <c r="I70" s="65"/>
      <c r="J70" s="65"/>
      <c r="K70" s="67">
        <f>F70*G70</f>
        <v>0</v>
      </c>
      <c r="L70" s="40">
        <v>5</v>
      </c>
      <c r="M70" s="72">
        <f>F70*L70</f>
        <v>150</v>
      </c>
    </row>
    <row r="71" spans="2:13" ht="19.5" customHeight="1">
      <c r="B71" s="6"/>
      <c r="D71" s="3"/>
      <c r="E71" s="7"/>
      <c r="F71" s="4"/>
      <c r="G71" s="4"/>
      <c r="H71" s="4"/>
      <c r="I71" s="4"/>
      <c r="J71" s="4"/>
      <c r="K71" s="27"/>
      <c r="L71" s="40"/>
      <c r="M71" s="52"/>
    </row>
    <row r="72" spans="2:13" ht="19.5" customHeight="1">
      <c r="B72" s="6"/>
      <c r="D72" s="3"/>
      <c r="E72" s="7"/>
      <c r="F72" s="4"/>
      <c r="G72" s="4"/>
      <c r="H72" s="4"/>
      <c r="I72" s="4"/>
      <c r="J72" s="4"/>
      <c r="K72" s="27"/>
      <c r="L72" s="40"/>
      <c r="M72" s="52"/>
    </row>
    <row r="73" spans="2:13" ht="19.5" customHeight="1">
      <c r="B73" s="6"/>
      <c r="D73" s="3"/>
      <c r="E73" s="7"/>
      <c r="F73" s="4"/>
      <c r="G73" s="4"/>
      <c r="H73" s="4"/>
      <c r="I73" s="4"/>
      <c r="J73" s="4"/>
      <c r="K73" s="27"/>
      <c r="L73" s="40"/>
      <c r="M73" s="52"/>
    </row>
    <row r="74" spans="2:13" ht="19.5" customHeight="1">
      <c r="B74" s="6"/>
      <c r="D74" s="3"/>
      <c r="E74" s="7"/>
      <c r="F74" s="4"/>
      <c r="G74" s="4"/>
      <c r="H74" s="4"/>
      <c r="I74" s="4"/>
      <c r="J74" s="4"/>
      <c r="K74" s="27"/>
      <c r="L74" s="40"/>
      <c r="M74" s="52"/>
    </row>
    <row r="75" spans="2:13" ht="19.5" customHeight="1">
      <c r="B75" s="6"/>
      <c r="D75" s="3"/>
      <c r="E75" s="7"/>
      <c r="F75" s="4"/>
      <c r="G75" s="4"/>
      <c r="H75" s="4"/>
      <c r="I75" s="4"/>
      <c r="J75" s="4"/>
      <c r="K75" s="27"/>
      <c r="L75" s="40"/>
      <c r="M75" s="52"/>
    </row>
    <row r="76" spans="2:13" ht="23.25" customHeight="1">
      <c r="B76" s="42" t="s">
        <v>43</v>
      </c>
      <c r="C76" s="18"/>
      <c r="D76" s="18" t="s">
        <v>0</v>
      </c>
      <c r="E76" s="18" t="s">
        <v>1</v>
      </c>
      <c r="F76" s="18" t="s">
        <v>44</v>
      </c>
      <c r="G76" s="19" t="s">
        <v>45</v>
      </c>
      <c r="H76" s="19" t="s">
        <v>46</v>
      </c>
      <c r="I76" s="19" t="s">
        <v>23</v>
      </c>
      <c r="J76" s="19" t="s">
        <v>40</v>
      </c>
      <c r="K76" s="19" t="s">
        <v>24</v>
      </c>
      <c r="L76" s="19" t="s">
        <v>47</v>
      </c>
      <c r="M76" s="19" t="s">
        <v>48</v>
      </c>
    </row>
    <row r="77" spans="2:13" ht="19.5" customHeight="1">
      <c r="B77" s="6"/>
      <c r="L77" s="40"/>
      <c r="M77" s="40"/>
    </row>
    <row r="78" spans="2:13" ht="19.5" customHeight="1">
      <c r="B78" s="6"/>
      <c r="D78" s="1" t="s">
        <v>13</v>
      </c>
      <c r="E78" s="2"/>
      <c r="F78" s="4"/>
      <c r="G78" s="4"/>
      <c r="H78" s="4"/>
      <c r="I78" s="4"/>
      <c r="J78" s="4"/>
      <c r="K78" s="4"/>
      <c r="L78" s="40"/>
      <c r="M78" s="40"/>
    </row>
    <row r="79" spans="2:13" ht="19.5" customHeight="1">
      <c r="B79" s="6"/>
      <c r="D79" t="s">
        <v>34</v>
      </c>
      <c r="E79" s="2" t="s">
        <v>6</v>
      </c>
      <c r="F79" s="4">
        <v>8</v>
      </c>
      <c r="G79" s="64">
        <v>0</v>
      </c>
      <c r="H79" s="65"/>
      <c r="I79" s="65"/>
      <c r="J79" s="65"/>
      <c r="K79" s="74">
        <f aca="true" t="shared" si="7" ref="K79:K87">F79*G79</f>
        <v>0</v>
      </c>
      <c r="L79" s="40"/>
      <c r="M79" s="40"/>
    </row>
    <row r="80" spans="2:13" ht="19.5" customHeight="1">
      <c r="B80" s="6"/>
      <c r="D80" s="3" t="s">
        <v>114</v>
      </c>
      <c r="E80" s="7" t="s">
        <v>6</v>
      </c>
      <c r="F80" s="10">
        <v>4</v>
      </c>
      <c r="G80" s="75">
        <v>0</v>
      </c>
      <c r="H80" s="74"/>
      <c r="I80" s="74"/>
      <c r="J80" s="74">
        <f>PRODUCT(F80:G80)</f>
        <v>0</v>
      </c>
      <c r="K80" s="74">
        <f>F80*G80</f>
        <v>0</v>
      </c>
      <c r="L80" s="40"/>
      <c r="M80" s="40"/>
    </row>
    <row r="81" spans="2:13" ht="19.5" customHeight="1">
      <c r="B81" s="6"/>
      <c r="D81" s="3" t="s">
        <v>82</v>
      </c>
      <c r="E81" s="7" t="s">
        <v>6</v>
      </c>
      <c r="F81" s="10">
        <v>2</v>
      </c>
      <c r="G81" s="75">
        <v>0</v>
      </c>
      <c r="H81" s="74"/>
      <c r="I81" s="74"/>
      <c r="J81" s="74">
        <f aca="true" t="shared" si="8" ref="J81:J88">PRODUCT(F81:G81)</f>
        <v>0</v>
      </c>
      <c r="K81" s="74">
        <f t="shared" si="7"/>
        <v>0</v>
      </c>
      <c r="L81" s="40"/>
      <c r="M81" s="40"/>
    </row>
    <row r="82" spans="2:13" ht="19.5" customHeight="1">
      <c r="B82" s="6"/>
      <c r="D82" s="3" t="s">
        <v>83</v>
      </c>
      <c r="E82" s="7" t="s">
        <v>6</v>
      </c>
      <c r="F82" s="10">
        <v>2</v>
      </c>
      <c r="G82" s="75">
        <v>0</v>
      </c>
      <c r="H82" s="74"/>
      <c r="I82" s="74"/>
      <c r="J82" s="74">
        <f t="shared" si="8"/>
        <v>0</v>
      </c>
      <c r="K82" s="74">
        <f t="shared" si="7"/>
        <v>0</v>
      </c>
      <c r="L82" s="40"/>
      <c r="M82" s="40"/>
    </row>
    <row r="83" spans="2:13" ht="19.5" customHeight="1">
      <c r="B83" s="6"/>
      <c r="D83" s="3" t="s">
        <v>84</v>
      </c>
      <c r="E83" s="7" t="s">
        <v>6</v>
      </c>
      <c r="F83" s="10">
        <v>1</v>
      </c>
      <c r="G83" s="75">
        <v>0</v>
      </c>
      <c r="H83" s="74"/>
      <c r="I83" s="74"/>
      <c r="J83" s="74">
        <f t="shared" si="8"/>
        <v>0</v>
      </c>
      <c r="K83" s="74">
        <f t="shared" si="7"/>
        <v>0</v>
      </c>
      <c r="L83" s="40"/>
      <c r="M83" s="40"/>
    </row>
    <row r="84" spans="2:13" ht="19.5" customHeight="1">
      <c r="B84" s="6"/>
      <c r="D84" s="3" t="s">
        <v>85</v>
      </c>
      <c r="E84" s="7" t="s">
        <v>6</v>
      </c>
      <c r="F84" s="10">
        <v>2</v>
      </c>
      <c r="G84" s="75">
        <v>0</v>
      </c>
      <c r="H84" s="74"/>
      <c r="I84" s="74"/>
      <c r="J84" s="74">
        <f t="shared" si="8"/>
        <v>0</v>
      </c>
      <c r="K84" s="74">
        <f t="shared" si="7"/>
        <v>0</v>
      </c>
      <c r="L84" s="40"/>
      <c r="M84" s="40"/>
    </row>
    <row r="85" spans="2:13" ht="19.5" customHeight="1">
      <c r="B85" s="6"/>
      <c r="D85" s="3" t="s">
        <v>86</v>
      </c>
      <c r="E85" s="7" t="s">
        <v>6</v>
      </c>
      <c r="F85" s="10">
        <v>2</v>
      </c>
      <c r="G85" s="75">
        <v>0</v>
      </c>
      <c r="H85" s="74"/>
      <c r="I85" s="74"/>
      <c r="J85" s="74">
        <f t="shared" si="8"/>
        <v>0</v>
      </c>
      <c r="K85" s="74">
        <f t="shared" si="7"/>
        <v>0</v>
      </c>
      <c r="L85" s="40"/>
      <c r="M85" s="40"/>
    </row>
    <row r="86" spans="2:13" ht="19.5" customHeight="1">
      <c r="B86" s="6"/>
      <c r="D86" s="3" t="s">
        <v>87</v>
      </c>
      <c r="E86" s="7" t="s">
        <v>6</v>
      </c>
      <c r="F86" s="10">
        <v>8</v>
      </c>
      <c r="G86" s="75">
        <v>0</v>
      </c>
      <c r="H86" s="74"/>
      <c r="I86" s="74"/>
      <c r="J86" s="74">
        <f>PRODUCT(F86:G86)</f>
        <v>0</v>
      </c>
      <c r="K86" s="74">
        <f t="shared" si="7"/>
        <v>0</v>
      </c>
      <c r="L86" s="40"/>
      <c r="M86" s="40"/>
    </row>
    <row r="87" spans="2:13" ht="19.5" customHeight="1">
      <c r="B87" s="6"/>
      <c r="D87" s="3" t="s">
        <v>88</v>
      </c>
      <c r="E87" s="7" t="s">
        <v>6</v>
      </c>
      <c r="F87" s="10">
        <v>8</v>
      </c>
      <c r="G87" s="75">
        <v>0</v>
      </c>
      <c r="H87" s="74"/>
      <c r="I87" s="74"/>
      <c r="J87" s="74">
        <f>PRODUCT(F87:G87)</f>
        <v>0</v>
      </c>
      <c r="K87" s="74">
        <f t="shared" si="7"/>
        <v>0</v>
      </c>
      <c r="L87" s="40"/>
      <c r="M87" s="40"/>
    </row>
    <row r="88" spans="2:13" ht="19.5" customHeight="1">
      <c r="B88" s="6"/>
      <c r="D88" s="1" t="s">
        <v>89</v>
      </c>
      <c r="E88" s="7"/>
      <c r="F88" s="10"/>
      <c r="G88" s="74"/>
      <c r="H88" s="74"/>
      <c r="I88" s="74"/>
      <c r="J88" s="74">
        <f t="shared" si="8"/>
        <v>0</v>
      </c>
      <c r="K88" s="67">
        <f>SUM(K79:K87)</f>
        <v>0</v>
      </c>
      <c r="L88" s="40"/>
      <c r="M88" s="40"/>
    </row>
    <row r="89" spans="2:13" ht="19.5" customHeight="1">
      <c r="B89" s="6"/>
      <c r="D89" s="1"/>
      <c r="E89" s="7"/>
      <c r="F89" s="10"/>
      <c r="G89" s="10"/>
      <c r="H89" s="3"/>
      <c r="I89" s="10"/>
      <c r="J89" s="10"/>
      <c r="K89" s="27"/>
      <c r="L89" s="40"/>
      <c r="M89" s="40"/>
    </row>
    <row r="90" spans="2:13" ht="19.5" customHeight="1">
      <c r="B90" s="6"/>
      <c r="D90" s="1"/>
      <c r="E90" s="7"/>
      <c r="F90" s="10"/>
      <c r="G90" s="10"/>
      <c r="H90" s="3"/>
      <c r="I90" s="10"/>
      <c r="J90" s="10"/>
      <c r="K90" s="27"/>
      <c r="L90" s="40"/>
      <c r="M90" s="40"/>
    </row>
    <row r="91" spans="2:13" ht="19.5" customHeight="1">
      <c r="B91" s="6"/>
      <c r="D91" s="1"/>
      <c r="E91" s="7"/>
      <c r="F91" s="10"/>
      <c r="G91" s="10"/>
      <c r="H91" s="3"/>
      <c r="I91" s="10"/>
      <c r="J91" s="10"/>
      <c r="K91" s="27"/>
      <c r="L91" s="40"/>
      <c r="M91" s="40"/>
    </row>
    <row r="92" spans="2:13" ht="19.5" customHeight="1">
      <c r="B92" s="6"/>
      <c r="D92" s="1"/>
      <c r="E92" s="7"/>
      <c r="F92" s="10"/>
      <c r="G92" s="10"/>
      <c r="H92" s="3"/>
      <c r="I92" s="10"/>
      <c r="J92" s="10"/>
      <c r="K92" s="27"/>
      <c r="L92" s="40"/>
      <c r="M92" s="40"/>
    </row>
    <row r="93" spans="2:13" ht="19.5" customHeight="1">
      <c r="B93" s="6"/>
      <c r="D93" s="1"/>
      <c r="E93" s="7"/>
      <c r="F93" s="10"/>
      <c r="G93" s="10"/>
      <c r="H93" s="3"/>
      <c r="I93" s="10"/>
      <c r="J93" s="10"/>
      <c r="K93" s="27"/>
      <c r="L93" s="40"/>
      <c r="M93" s="40"/>
    </row>
    <row r="94" spans="2:13" ht="19.5" customHeight="1">
      <c r="B94" s="6"/>
      <c r="D94" s="1"/>
      <c r="E94" s="7"/>
      <c r="F94" s="10"/>
      <c r="G94" s="10"/>
      <c r="H94" s="3"/>
      <c r="I94" s="10"/>
      <c r="J94" s="10"/>
      <c r="K94" s="27"/>
      <c r="L94" s="40"/>
      <c r="M94" s="40"/>
    </row>
    <row r="95" spans="2:13" ht="19.5" customHeight="1">
      <c r="B95" s="6"/>
      <c r="D95" s="1"/>
      <c r="E95" s="7"/>
      <c r="F95" s="10"/>
      <c r="G95" s="10"/>
      <c r="H95" s="3"/>
      <c r="I95" s="10"/>
      <c r="J95" s="10"/>
      <c r="K95" s="27"/>
      <c r="L95" s="40"/>
      <c r="M95" s="40"/>
    </row>
    <row r="96" spans="2:13" ht="19.5" customHeight="1">
      <c r="B96" s="6"/>
      <c r="D96" s="1"/>
      <c r="E96" s="7"/>
      <c r="F96" s="10"/>
      <c r="G96" s="10"/>
      <c r="H96" s="3"/>
      <c r="I96" s="10"/>
      <c r="J96" s="10"/>
      <c r="K96" s="27"/>
      <c r="L96" s="40"/>
      <c r="M96" s="40"/>
    </row>
    <row r="97" spans="2:13" ht="19.5" customHeight="1">
      <c r="B97" s="6"/>
      <c r="D97" s="1"/>
      <c r="E97" s="7"/>
      <c r="F97" s="10"/>
      <c r="G97" s="10"/>
      <c r="H97" s="3"/>
      <c r="I97" s="10"/>
      <c r="J97" s="10"/>
      <c r="K97" s="27"/>
      <c r="L97" s="40"/>
      <c r="M97" s="40"/>
    </row>
    <row r="98" spans="2:13" ht="19.5" customHeight="1">
      <c r="B98" s="6"/>
      <c r="D98" s="1"/>
      <c r="E98" s="7"/>
      <c r="F98" s="10"/>
      <c r="G98" s="10"/>
      <c r="H98" s="3"/>
      <c r="I98" s="10"/>
      <c r="J98" s="10"/>
      <c r="K98" s="27"/>
      <c r="L98" s="40"/>
      <c r="M98" s="40"/>
    </row>
    <row r="99" spans="2:13" ht="19.5" customHeight="1">
      <c r="B99" s="6"/>
      <c r="D99" s="1"/>
      <c r="E99" s="7"/>
      <c r="F99" s="10"/>
      <c r="G99" s="10"/>
      <c r="H99" s="3"/>
      <c r="I99" s="10"/>
      <c r="J99" s="10"/>
      <c r="K99" s="27"/>
      <c r="L99" s="40"/>
      <c r="M99" s="40"/>
    </row>
    <row r="100" spans="2:13" ht="19.5" customHeight="1">
      <c r="B100" s="6"/>
      <c r="D100" s="1"/>
      <c r="E100" s="7"/>
      <c r="F100" s="10"/>
      <c r="G100" s="10"/>
      <c r="H100" s="3"/>
      <c r="I100" s="10"/>
      <c r="J100" s="10"/>
      <c r="K100" s="27"/>
      <c r="L100" s="40"/>
      <c r="M100" s="40"/>
    </row>
    <row r="101" spans="2:13" ht="19.5" customHeight="1">
      <c r="B101" s="6"/>
      <c r="D101" s="1"/>
      <c r="E101" s="7"/>
      <c r="F101" s="10"/>
      <c r="G101" s="10"/>
      <c r="H101" s="3"/>
      <c r="I101" s="10"/>
      <c r="J101" s="10"/>
      <c r="K101" s="27"/>
      <c r="L101" s="40"/>
      <c r="M101" s="40"/>
    </row>
    <row r="102" spans="2:13" ht="19.5" customHeight="1">
      <c r="B102" s="6"/>
      <c r="D102" s="1"/>
      <c r="E102" s="7"/>
      <c r="F102" s="10"/>
      <c r="G102" s="10"/>
      <c r="H102" s="3"/>
      <c r="I102" s="10"/>
      <c r="J102" s="10"/>
      <c r="K102" s="27"/>
      <c r="L102" s="40"/>
      <c r="M102" s="40"/>
    </row>
    <row r="103" spans="2:13" ht="19.5" customHeight="1">
      <c r="B103" s="6"/>
      <c r="D103" s="1"/>
      <c r="E103" s="7"/>
      <c r="F103" s="10"/>
      <c r="G103" s="10"/>
      <c r="H103" s="3"/>
      <c r="I103" s="10"/>
      <c r="J103" s="10"/>
      <c r="K103" s="27"/>
      <c r="L103" s="40"/>
      <c r="M103" s="40"/>
    </row>
    <row r="104" spans="2:13" ht="19.5" customHeight="1">
      <c r="B104" s="6"/>
      <c r="D104" s="1"/>
      <c r="E104" s="7"/>
      <c r="F104" s="10"/>
      <c r="G104" s="10"/>
      <c r="H104" s="3"/>
      <c r="I104" s="10"/>
      <c r="J104" s="10"/>
      <c r="K104" s="27"/>
      <c r="L104" s="40"/>
      <c r="M104" s="40"/>
    </row>
    <row r="105" spans="2:13" ht="19.5" customHeight="1">
      <c r="B105" s="6"/>
      <c r="D105" s="1"/>
      <c r="E105" s="7"/>
      <c r="F105" s="10"/>
      <c r="G105" s="10"/>
      <c r="H105" s="3"/>
      <c r="I105" s="10"/>
      <c r="J105" s="10"/>
      <c r="K105" s="27"/>
      <c r="L105" s="40"/>
      <c r="M105" s="40"/>
    </row>
    <row r="106" spans="2:13" ht="19.5" customHeight="1">
      <c r="B106" s="6"/>
      <c r="D106" s="1"/>
      <c r="E106" s="7"/>
      <c r="F106" s="10"/>
      <c r="G106" s="10"/>
      <c r="H106" s="3"/>
      <c r="I106" s="10"/>
      <c r="J106" s="10"/>
      <c r="K106" s="27"/>
      <c r="L106" s="40"/>
      <c r="M106" s="40"/>
    </row>
    <row r="107" spans="2:13" ht="19.5" customHeight="1">
      <c r="B107" s="6"/>
      <c r="D107" s="1"/>
      <c r="E107" s="7"/>
      <c r="F107" s="10"/>
      <c r="G107" s="10"/>
      <c r="H107" s="3"/>
      <c r="I107" s="10"/>
      <c r="J107" s="10"/>
      <c r="K107" s="27"/>
      <c r="L107" s="40"/>
      <c r="M107" s="40"/>
    </row>
    <row r="108" spans="2:13" ht="19.5" customHeight="1">
      <c r="B108" s="6"/>
      <c r="D108" s="3"/>
      <c r="E108" s="2"/>
      <c r="F108" s="4"/>
      <c r="G108" s="4"/>
      <c r="K108" s="10"/>
      <c r="L108" s="40"/>
      <c r="M108" s="40"/>
    </row>
    <row r="109" spans="2:13" ht="23.25" customHeight="1">
      <c r="B109" s="42"/>
      <c r="C109" s="18"/>
      <c r="D109" s="57" t="s">
        <v>111</v>
      </c>
      <c r="E109" s="18" t="s">
        <v>1</v>
      </c>
      <c r="F109" s="18" t="s">
        <v>44</v>
      </c>
      <c r="G109" s="19" t="s">
        <v>45</v>
      </c>
      <c r="H109" s="19" t="s">
        <v>46</v>
      </c>
      <c r="I109" s="19" t="s">
        <v>23</v>
      </c>
      <c r="J109" s="19" t="s">
        <v>40</v>
      </c>
      <c r="K109" s="19" t="s">
        <v>24</v>
      </c>
      <c r="L109" s="19" t="s">
        <v>47</v>
      </c>
      <c r="M109" s="19" t="s">
        <v>48</v>
      </c>
    </row>
    <row r="110" spans="2:13" ht="19.5" customHeight="1">
      <c r="B110" s="6"/>
      <c r="D110" s="1" t="s">
        <v>19</v>
      </c>
      <c r="E110" s="2"/>
      <c r="F110" s="4"/>
      <c r="G110" s="4"/>
      <c r="H110" s="4"/>
      <c r="I110" s="4"/>
      <c r="J110" s="4"/>
      <c r="K110" s="4"/>
      <c r="L110" s="4"/>
      <c r="M110" s="40"/>
    </row>
    <row r="111" spans="2:13" ht="19.5" customHeight="1">
      <c r="B111" s="59"/>
      <c r="D111" s="1" t="s">
        <v>69</v>
      </c>
      <c r="E111" s="2"/>
      <c r="F111" s="4"/>
      <c r="G111" s="4"/>
      <c r="H111" s="4"/>
      <c r="I111" s="4"/>
      <c r="J111" s="4"/>
      <c r="K111" s="4"/>
      <c r="L111" s="4"/>
      <c r="M111" s="40"/>
    </row>
    <row r="112" spans="2:13" ht="19.5" customHeight="1">
      <c r="B112" s="6"/>
      <c r="D112" s="30" t="s">
        <v>107</v>
      </c>
      <c r="E112" s="2"/>
      <c r="F112" s="4"/>
      <c r="G112" s="4"/>
      <c r="H112" s="4"/>
      <c r="I112" s="65">
        <f>I39</f>
        <v>0</v>
      </c>
      <c r="J112" s="65"/>
      <c r="K112" s="65">
        <f>K39</f>
        <v>0</v>
      </c>
      <c r="L112" s="74"/>
      <c r="M112" s="65">
        <f>M39</f>
        <v>234.8</v>
      </c>
    </row>
    <row r="113" spans="2:13" ht="19.5" customHeight="1">
      <c r="B113" s="6"/>
      <c r="D113" s="20" t="s">
        <v>14</v>
      </c>
      <c r="E113" s="23"/>
      <c r="F113" s="21"/>
      <c r="G113" s="21"/>
      <c r="H113" s="21"/>
      <c r="I113" s="76">
        <f>I57</f>
        <v>0</v>
      </c>
      <c r="J113" s="76"/>
      <c r="K113" s="76">
        <f>K57</f>
        <v>0</v>
      </c>
      <c r="L113" s="77"/>
      <c r="M113" s="76">
        <f>M57</f>
        <v>60</v>
      </c>
    </row>
    <row r="114" spans="2:13" ht="19.5" customHeight="1">
      <c r="B114" s="6"/>
      <c r="D114" s="1" t="s">
        <v>49</v>
      </c>
      <c r="G114" s="4"/>
      <c r="H114" s="4"/>
      <c r="I114" s="78">
        <f>SUM(I112:I113)</f>
        <v>0</v>
      </c>
      <c r="J114" s="65"/>
      <c r="K114" s="78">
        <f>SUM(K112:K113)</f>
        <v>0</v>
      </c>
      <c r="L114" s="65"/>
      <c r="M114" s="74">
        <f>SUM(M112:M113)</f>
        <v>294.8</v>
      </c>
    </row>
    <row r="115" spans="2:13" ht="19.5" customHeight="1">
      <c r="B115" s="6"/>
      <c r="I115" s="65"/>
      <c r="J115" s="65"/>
      <c r="K115" s="65"/>
      <c r="L115" s="65"/>
      <c r="M115" s="65"/>
    </row>
    <row r="116" spans="2:13" ht="19.5" customHeight="1">
      <c r="B116" s="6"/>
      <c r="D116" s="1" t="s">
        <v>50</v>
      </c>
      <c r="G116" s="4"/>
      <c r="H116" s="4"/>
      <c r="I116" s="78">
        <f>I114*0.056</f>
        <v>0</v>
      </c>
      <c r="J116" s="79"/>
      <c r="K116" s="78"/>
      <c r="L116" s="65"/>
      <c r="M116" s="65"/>
    </row>
    <row r="117" spans="2:13" ht="19.5" customHeight="1">
      <c r="B117" s="6"/>
      <c r="D117" s="20" t="s">
        <v>51</v>
      </c>
      <c r="E117" s="26"/>
      <c r="F117" s="26"/>
      <c r="G117" s="21"/>
      <c r="H117" s="21"/>
      <c r="I117" s="80"/>
      <c r="J117" s="76"/>
      <c r="K117" s="80">
        <f>K114*0.01</f>
        <v>0</v>
      </c>
      <c r="L117" s="76"/>
      <c r="M117" s="76"/>
    </row>
    <row r="118" spans="2:13" ht="19.5" customHeight="1">
      <c r="B118" s="6"/>
      <c r="D118" s="5" t="s">
        <v>15</v>
      </c>
      <c r="G118" s="4"/>
      <c r="H118" s="4"/>
      <c r="I118" s="78">
        <f>SUM(I114:I117)</f>
        <v>0</v>
      </c>
      <c r="J118" s="67"/>
      <c r="K118" s="78">
        <f>SUM(K114:K117)</f>
        <v>0</v>
      </c>
      <c r="L118" s="65"/>
      <c r="M118" s="65"/>
    </row>
    <row r="119" spans="2:13" ht="19.5" customHeight="1">
      <c r="B119" s="6"/>
      <c r="I119" s="65"/>
      <c r="J119" s="65"/>
      <c r="K119" s="65"/>
      <c r="L119" s="65"/>
      <c r="M119" s="65"/>
    </row>
    <row r="120" spans="2:13" ht="19.5" customHeight="1">
      <c r="B120" s="6"/>
      <c r="D120" s="20" t="s">
        <v>13</v>
      </c>
      <c r="E120" s="26"/>
      <c r="F120" s="26"/>
      <c r="G120" s="21"/>
      <c r="H120" s="21"/>
      <c r="I120" s="80"/>
      <c r="J120" s="77"/>
      <c r="K120" s="76">
        <f>K88</f>
        <v>0</v>
      </c>
      <c r="L120" s="76"/>
      <c r="M120" s="76"/>
    </row>
    <row r="121" spans="2:13" ht="19.5" customHeight="1">
      <c r="B121" s="6"/>
      <c r="D121" s="1" t="s">
        <v>16</v>
      </c>
      <c r="G121" s="4"/>
      <c r="H121" s="4"/>
      <c r="I121" s="78"/>
      <c r="J121" s="67"/>
      <c r="K121" s="78">
        <f>SUM(K118:K120)</f>
        <v>0</v>
      </c>
      <c r="L121" s="65"/>
      <c r="M121" s="65"/>
    </row>
    <row r="122" spans="2:13" ht="19.5" customHeight="1">
      <c r="B122" s="6"/>
      <c r="I122" s="65"/>
      <c r="J122" s="65"/>
      <c r="K122" s="65"/>
      <c r="L122" s="65"/>
      <c r="M122" s="65"/>
    </row>
    <row r="123" spans="2:13" ht="19.5" customHeight="1">
      <c r="B123" s="6"/>
      <c r="D123" s="1" t="s">
        <v>52</v>
      </c>
      <c r="G123" s="4"/>
      <c r="H123" s="4"/>
      <c r="I123" s="65"/>
      <c r="J123" s="65"/>
      <c r="K123" s="65">
        <f>K70</f>
        <v>0</v>
      </c>
      <c r="L123" s="65"/>
      <c r="M123" s="65">
        <f>M70</f>
        <v>150</v>
      </c>
    </row>
    <row r="124" spans="2:13" ht="19.5" customHeight="1">
      <c r="B124" s="6"/>
      <c r="D124" s="1" t="s">
        <v>55</v>
      </c>
      <c r="G124" s="4"/>
      <c r="H124" s="4"/>
      <c r="I124" s="65">
        <f>I66</f>
        <v>0</v>
      </c>
      <c r="J124" s="76"/>
      <c r="K124" s="65">
        <f>K66</f>
        <v>0</v>
      </c>
      <c r="L124" s="65"/>
      <c r="M124" s="65">
        <f>M66</f>
        <v>40</v>
      </c>
    </row>
    <row r="125" spans="2:13" ht="19.5" customHeight="1">
      <c r="B125" s="6"/>
      <c r="D125" s="1" t="s">
        <v>53</v>
      </c>
      <c r="G125" s="4"/>
      <c r="H125" s="4"/>
      <c r="I125" s="78"/>
      <c r="J125" s="65"/>
      <c r="K125" s="78">
        <f>K63</f>
        <v>0</v>
      </c>
      <c r="L125" s="65"/>
      <c r="M125" s="65">
        <f>M63</f>
        <v>60</v>
      </c>
    </row>
    <row r="126" spans="2:13" ht="19.5" customHeight="1">
      <c r="B126" s="6"/>
      <c r="D126" s="1" t="s">
        <v>54</v>
      </c>
      <c r="E126" s="37"/>
      <c r="F126" s="37"/>
      <c r="G126" s="38"/>
      <c r="H126" s="39"/>
      <c r="I126" s="78"/>
      <c r="J126" s="76"/>
      <c r="K126" s="80">
        <f>SUM(K123:K125)</f>
        <v>0</v>
      </c>
      <c r="L126" s="76"/>
      <c r="M126" s="76"/>
    </row>
    <row r="127" spans="2:13" ht="19.5" customHeight="1">
      <c r="B127" s="6"/>
      <c r="D127" s="44" t="s">
        <v>17</v>
      </c>
      <c r="E127" s="45"/>
      <c r="F127" s="46"/>
      <c r="G127" s="47"/>
      <c r="H127" s="47"/>
      <c r="I127" s="81">
        <f>SUM(I118:I126)</f>
        <v>0</v>
      </c>
      <c r="J127" s="79"/>
      <c r="K127" s="81">
        <f>K126+K121</f>
        <v>0</v>
      </c>
      <c r="L127" s="82"/>
      <c r="M127" s="74">
        <f>SUM(M114:M126)</f>
        <v>544.8</v>
      </c>
    </row>
    <row r="128" spans="2:13" ht="19.5" customHeight="1" thickBot="1">
      <c r="B128" s="6"/>
      <c r="I128" s="65"/>
      <c r="J128" s="65"/>
      <c r="K128" s="65"/>
      <c r="L128" s="65"/>
      <c r="M128" s="65"/>
    </row>
    <row r="129" spans="2:13" ht="19.5" customHeight="1" thickBot="1">
      <c r="B129" s="6"/>
      <c r="D129" s="22" t="s">
        <v>57</v>
      </c>
      <c r="E129" s="48"/>
      <c r="F129" s="48"/>
      <c r="G129" s="49"/>
      <c r="H129" s="49"/>
      <c r="I129" s="83"/>
      <c r="J129" s="83"/>
      <c r="K129" s="84">
        <f>SUM(I127:K127)</f>
        <v>0</v>
      </c>
      <c r="L129" s="85" t="s">
        <v>115</v>
      </c>
      <c r="M129" s="8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spans="4:5" ht="19.5" customHeight="1">
      <c r="D143" s="53"/>
      <c r="E143" s="2"/>
    </row>
    <row r="144" ht="19.5" customHeight="1">
      <c r="D144" s="53"/>
    </row>
    <row r="145" ht="19.5" customHeight="1">
      <c r="D145" s="53"/>
    </row>
    <row r="146" spans="1:5" ht="19.5" customHeight="1">
      <c r="A146" s="18" t="s">
        <v>10</v>
      </c>
      <c r="D146" s="53"/>
      <c r="E146" s="2"/>
    </row>
    <row r="147" spans="2:13" ht="19.5" customHeight="1">
      <c r="B147" s="6"/>
      <c r="E147" s="2"/>
      <c r="G147" s="4"/>
      <c r="H147" s="4"/>
      <c r="I147" s="4"/>
      <c r="J147" s="4"/>
      <c r="K147" s="4"/>
      <c r="L147" s="40"/>
      <c r="M147" s="40"/>
    </row>
    <row r="148" spans="2:13" ht="19.5" customHeight="1">
      <c r="B148" s="6"/>
      <c r="E148" s="2"/>
      <c r="G148" s="4"/>
      <c r="H148" s="4"/>
      <c r="I148" s="4"/>
      <c r="J148" s="4"/>
      <c r="K148" s="4"/>
      <c r="L148" s="40"/>
      <c r="M148" s="40"/>
    </row>
    <row r="149" spans="2:13" ht="19.5" customHeight="1">
      <c r="B149" s="6"/>
      <c r="E149" s="2"/>
      <c r="G149" s="4"/>
      <c r="H149" s="4"/>
      <c r="I149" s="4"/>
      <c r="J149" s="4"/>
      <c r="K149" s="4"/>
      <c r="L149" s="40"/>
      <c r="M149" s="40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spans="2:13" ht="19.5" customHeight="1">
      <c r="B155" s="6"/>
      <c r="E155" s="2"/>
      <c r="G155" s="4"/>
      <c r="H155" s="4"/>
      <c r="I155" s="4"/>
      <c r="J155" s="4"/>
      <c r="K155" s="4"/>
      <c r="L155" s="40"/>
      <c r="M155" s="40"/>
    </row>
    <row r="156" ht="19.5" customHeight="1">
      <c r="B156" s="6"/>
    </row>
    <row r="157" ht="19.5" customHeight="1">
      <c r="B157" s="6"/>
    </row>
    <row r="158" ht="19.5" customHeight="1">
      <c r="B158" s="6"/>
    </row>
    <row r="159" spans="2:4" ht="19.5" customHeight="1">
      <c r="B159" s="6"/>
      <c r="D159" s="3"/>
    </row>
    <row r="160" ht="19.5" customHeight="1">
      <c r="B160" s="6"/>
    </row>
    <row r="161" ht="19.5" customHeight="1">
      <c r="B161" s="6"/>
    </row>
    <row r="162" spans="2:5" ht="19.5" customHeight="1">
      <c r="B162" s="6"/>
      <c r="E162" s="2"/>
    </row>
    <row r="163" ht="19.5" customHeight="1">
      <c r="B163" s="6"/>
    </row>
    <row r="164" ht="19.5" customHeight="1">
      <c r="B164" s="6"/>
    </row>
    <row r="165" spans="2:4" ht="19.5" customHeight="1">
      <c r="B165" s="6"/>
      <c r="D165" s="1"/>
    </row>
    <row r="166" spans="2:5" ht="19.5" customHeight="1">
      <c r="B166" s="6"/>
      <c r="E166" s="2"/>
    </row>
    <row r="167" ht="19.5" customHeight="1">
      <c r="B167" s="6"/>
    </row>
    <row r="168" ht="19.5" customHeight="1">
      <c r="B168" s="6"/>
    </row>
    <row r="169" spans="2:4" ht="19.5" customHeight="1">
      <c r="B169" s="6"/>
      <c r="D169" s="1"/>
    </row>
    <row r="170" spans="2:5" ht="19.5" customHeight="1">
      <c r="B170" s="6"/>
      <c r="E170" s="2"/>
    </row>
    <row r="171" ht="19.5" customHeight="1">
      <c r="B171" s="6"/>
    </row>
    <row r="172" ht="18.7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>
      <c r="A179" s="18" t="s">
        <v>10</v>
      </c>
    </row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>
      <c r="A212" s="18" t="s">
        <v>10</v>
      </c>
    </row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>
      <c r="A245" s="18" t="s">
        <v>10</v>
      </c>
    </row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>
      <c r="A278" s="18" t="s">
        <v>10</v>
      </c>
    </row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>
      <c r="A311" s="18" t="s">
        <v>10</v>
      </c>
    </row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>
      <c r="A344" s="18" t="s">
        <v>10</v>
      </c>
    </row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>
      <c r="A377" s="18" t="s">
        <v>10</v>
      </c>
    </row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>
      <c r="A410" s="18" t="s">
        <v>10</v>
      </c>
    </row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>
      <c r="B431" s="6"/>
    </row>
    <row r="432" ht="19.5" customHeight="1">
      <c r="B432" s="6"/>
    </row>
    <row r="433" ht="19.5" customHeight="1">
      <c r="B433" s="6"/>
    </row>
    <row r="434" ht="19.5" customHeight="1">
      <c r="B434" s="6"/>
    </row>
    <row r="435" ht="19.5" customHeight="1">
      <c r="B435" s="6"/>
    </row>
    <row r="436" ht="19.5" customHeight="1">
      <c r="B436" s="6"/>
    </row>
    <row r="437" ht="19.5" customHeight="1">
      <c r="B437" s="6"/>
    </row>
    <row r="438" ht="19.5" customHeight="1">
      <c r="B438" s="6"/>
    </row>
    <row r="439" ht="19.5" customHeight="1">
      <c r="B439" s="6"/>
    </row>
    <row r="440" ht="19.5" customHeight="1">
      <c r="B440" s="6"/>
    </row>
    <row r="441" ht="19.5" customHeight="1">
      <c r="B441" s="6"/>
    </row>
    <row r="442" ht="19.5" customHeight="1">
      <c r="B442" s="6"/>
    </row>
    <row r="443" spans="1:2" ht="19.5" customHeight="1">
      <c r="A443" s="18" t="s">
        <v>10</v>
      </c>
      <c r="B443" s="6"/>
    </row>
    <row r="444" ht="19.5" customHeight="1">
      <c r="B444" s="6"/>
    </row>
    <row r="445" ht="19.5" customHeight="1">
      <c r="B445" s="6"/>
    </row>
    <row r="446" ht="19.5" customHeight="1">
      <c r="B446" s="6"/>
    </row>
    <row r="447" ht="19.5" customHeight="1">
      <c r="B447" s="6"/>
    </row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>
      <c r="A476" s="18" t="s">
        <v>10</v>
      </c>
    </row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>
      <c r="A509" s="18" t="s">
        <v>10</v>
      </c>
    </row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>
      <c r="A542" s="18" t="s">
        <v>10</v>
      </c>
    </row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>
      <c r="A575" s="18" t="s">
        <v>10</v>
      </c>
    </row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>
      <c r="A608" s="18" t="s">
        <v>10</v>
      </c>
    </row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>
      <c r="A641" s="18" t="s">
        <v>10</v>
      </c>
    </row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>
      <c r="A660" s="28"/>
    </row>
    <row r="661" ht="19.5" customHeight="1">
      <c r="A661" s="28"/>
    </row>
    <row r="662" ht="19.5" customHeight="1">
      <c r="A662" s="28"/>
    </row>
    <row r="663" ht="19.5" customHeight="1">
      <c r="A663" s="28"/>
    </row>
    <row r="664" ht="19.5" customHeight="1">
      <c r="A664" s="28"/>
    </row>
    <row r="665" ht="19.5" customHeight="1">
      <c r="A665" s="28"/>
    </row>
    <row r="666" ht="19.5" customHeight="1">
      <c r="A666" s="28"/>
    </row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>
      <c r="A674" s="18" t="s">
        <v>10</v>
      </c>
    </row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>
      <c r="A707" s="18"/>
    </row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>
      <c r="A740" s="18"/>
    </row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</sheetData>
  <sheetProtection/>
  <printOptions gridLines="1" horizontalCentered="1" verticalCentered="1"/>
  <pageMargins left="0" right="0" top="0.2755905511811024" bottom="0.2755905511811024" header="0" footer="0"/>
  <pageSetup horizontalDpi="300" verticalDpi="300" orientation="landscape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Tomáš Sýkora</cp:lastModifiedBy>
  <cp:lastPrinted>2020-11-11T15:36:08Z</cp:lastPrinted>
  <dcterms:created xsi:type="dcterms:W3CDTF">2004-09-06T13:14:47Z</dcterms:created>
  <dcterms:modified xsi:type="dcterms:W3CDTF">2020-11-11T15:36:12Z</dcterms:modified>
  <cp:category/>
  <cp:version/>
  <cp:contentType/>
  <cp:contentStatus/>
</cp:coreProperties>
</file>