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5610" windowHeight="10425" activeTab="0"/>
  </bookViews>
  <sheets>
    <sheet name="Rozpočet" sheetId="1" r:id="rId1"/>
    <sheet name="Rekapitulace rozpočtu" sheetId="2" r:id="rId2"/>
    <sheet name="Krycí list" sheetId="3" r:id="rId3"/>
  </sheets>
  <definedNames>
    <definedName name="_xlnm.Print_Titles" localSheetId="1">'Rekapitulace rozpočtu'!$8:$9</definedName>
    <definedName name="_xlnm.Print_Titles" localSheetId="0">'Rozpočet'!$5:$8</definedName>
    <definedName name="_xlnm.Print_Area" localSheetId="2">'Krycí list'!$A$1:$K$44</definedName>
  </definedNames>
  <calcPr fullCalcOnLoad="1"/>
</workbook>
</file>

<file path=xl/sharedStrings.xml><?xml version="1.0" encoding="utf-8"?>
<sst xmlns="http://schemas.openxmlformats.org/spreadsheetml/2006/main" count="730" uniqueCount="451">
  <si>
    <t>Tonáž</t>
  </si>
  <si>
    <t>Datum  zpracování :</t>
  </si>
  <si>
    <t>Datum aktualizace :</t>
  </si>
  <si>
    <t>Poř.</t>
  </si>
  <si>
    <t>C E N A</t>
  </si>
  <si>
    <t>číslo</t>
  </si>
  <si>
    <t>Číslo</t>
  </si>
  <si>
    <t>jednotková</t>
  </si>
  <si>
    <t>Celková</t>
  </si>
  <si>
    <t>dodávky</t>
  </si>
  <si>
    <t>montáže</t>
  </si>
  <si>
    <t>pol.</t>
  </si>
  <si>
    <t>položky</t>
  </si>
  <si>
    <t>Název položky</t>
  </si>
  <si>
    <t>jednotka</t>
  </si>
  <si>
    <t>hmotnost</t>
  </si>
  <si>
    <t>Položkový rozpočet</t>
  </si>
  <si>
    <t>Název stavby :</t>
  </si>
  <si>
    <t>celkem</t>
  </si>
  <si>
    <t>Číslo stavby  :</t>
  </si>
  <si>
    <t>CENA (Kč)</t>
  </si>
  <si>
    <t>Číslo SO  :</t>
  </si>
  <si>
    <t>Název SO :</t>
  </si>
  <si>
    <t>Datum:</t>
  </si>
  <si>
    <t>Oddíl</t>
  </si>
  <si>
    <t>Název</t>
  </si>
  <si>
    <t>Celkem</t>
  </si>
  <si>
    <t>Název SO:</t>
  </si>
  <si>
    <t xml:space="preserve">Měrná </t>
  </si>
  <si>
    <t>Množství</t>
  </si>
  <si>
    <t>Jednotková</t>
  </si>
  <si>
    <t>Dodávka</t>
  </si>
  <si>
    <t>Montáž</t>
  </si>
  <si>
    <t>Rekapitulace rozpočtu</t>
  </si>
  <si>
    <t>Stavba:</t>
  </si>
  <si>
    <t>Objekt:</t>
  </si>
  <si>
    <t>Objednatel:</t>
  </si>
  <si>
    <t>Projektant:</t>
  </si>
  <si>
    <t>Zhotovitel:</t>
  </si>
  <si>
    <t>Subdodavatel:</t>
  </si>
  <si>
    <t>Zpracovatel PP:</t>
  </si>
  <si>
    <t>Uživatel:</t>
  </si>
  <si>
    <t>Jiné údaje:</t>
  </si>
  <si>
    <t>Název MJ:</t>
  </si>
  <si>
    <t>JKSO:</t>
  </si>
  <si>
    <t>Reg. Číslo:</t>
  </si>
  <si>
    <t>Zakázka:</t>
  </si>
  <si>
    <t>Ev.č.typ.proj.:</t>
  </si>
  <si>
    <t>Počet MJ:</t>
  </si>
  <si>
    <t>IČO</t>
  </si>
  <si>
    <t>DIČ</t>
  </si>
  <si>
    <t>Rozpočtové náklady v korunách</t>
  </si>
  <si>
    <t>Základní rozpočtové náklady</t>
  </si>
  <si>
    <t>Vedlejší rozpočtové náklady</t>
  </si>
  <si>
    <t>ZRN prací montážních</t>
  </si>
  <si>
    <t>ZRN prací stavebních</t>
  </si>
  <si>
    <t>HSV</t>
  </si>
  <si>
    <t>PSV</t>
  </si>
  <si>
    <t>Celkové náklady</t>
  </si>
  <si>
    <t>Podpis</t>
  </si>
  <si>
    <t>Razítko</t>
  </si>
  <si>
    <t>Datum</t>
  </si>
  <si>
    <t>ZRN celkem (ř. 1-4)</t>
  </si>
  <si>
    <t>HZS a jiné nákl. hl. II/III</t>
  </si>
  <si>
    <t>Jiné náklady</t>
  </si>
  <si>
    <t>Hlava II/III celkem (ř. 5-7)</t>
  </si>
  <si>
    <t>Hl. XI - HZS, revize, zkoušky</t>
  </si>
  <si>
    <t>Hl. XI - kompletační činnost</t>
  </si>
  <si>
    <t>Rezerva</t>
  </si>
  <si>
    <t>Součet (ř. 8-11)</t>
  </si>
  <si>
    <t>VRN celkem (ř. 13-24)</t>
  </si>
  <si>
    <t>Celkem (ř. 12+25)</t>
  </si>
  <si>
    <t>Název stavby v evid.</t>
  </si>
  <si>
    <t>Název objektu v evid.</t>
  </si>
  <si>
    <t>Číslo záznamu v evid.</t>
  </si>
  <si>
    <t>Cenová úroveň:</t>
  </si>
  <si>
    <t>Náklady na MJ:</t>
  </si>
  <si>
    <t>Celkem (ř. 26-29)</t>
  </si>
  <si>
    <t>m2</t>
  </si>
  <si>
    <t>Přesun hmot</t>
  </si>
  <si>
    <t>99</t>
  </si>
  <si>
    <t>99 celkem</t>
  </si>
  <si>
    <t>HSV celkem</t>
  </si>
  <si>
    <t>Krycí list rozpočtu</t>
  </si>
  <si>
    <t>m</t>
  </si>
  <si>
    <t>Dokončující konstrukce a práce</t>
  </si>
  <si>
    <t>NC</t>
  </si>
  <si>
    <t>kpl</t>
  </si>
  <si>
    <t>95 celkem</t>
  </si>
  <si>
    <t>Zařízení staveniště</t>
  </si>
  <si>
    <t>Lešení</t>
  </si>
  <si>
    <t>Elektroinstalace</t>
  </si>
  <si>
    <t>94 celkem</t>
  </si>
  <si>
    <t>hod</t>
  </si>
  <si>
    <t>%</t>
  </si>
  <si>
    <t>Konstrukce klempířské</t>
  </si>
  <si>
    <t>764-NC</t>
  </si>
  <si>
    <t>764 celkem</t>
  </si>
  <si>
    <t>PSV celkem</t>
  </si>
  <si>
    <t>Montážní práce celkem</t>
  </si>
  <si>
    <t>m3</t>
  </si>
  <si>
    <t>ks</t>
  </si>
  <si>
    <t>Přesun hmot pro opravy a údržbu</t>
  </si>
  <si>
    <t>t</t>
  </si>
  <si>
    <t>96-NC</t>
  </si>
  <si>
    <t>Odvoz suti a vybouraných hmot na skládku</t>
  </si>
  <si>
    <t>Příplatek za každý další 1km-celkem 10km</t>
  </si>
  <si>
    <t>Vnitrostaveništní doprava suti do 10m</t>
  </si>
  <si>
    <t>Příplatek za každých dalších 5m</t>
  </si>
  <si>
    <t>Poplatek za uložení na skládce</t>
  </si>
  <si>
    <t>765</t>
  </si>
  <si>
    <t>Krytiny tvrdé</t>
  </si>
  <si>
    <t>765 celkem</t>
  </si>
  <si>
    <t>765-NC</t>
  </si>
  <si>
    <t>Konstrukce tesařské</t>
  </si>
  <si>
    <t>762 celkem</t>
  </si>
  <si>
    <t>Montáž kontralatí</t>
  </si>
  <si>
    <t>Montáž laťování</t>
  </si>
  <si>
    <t>Spojovací a ochranné prostředky</t>
  </si>
  <si>
    <t>Dodávka řeziva-latě 60/40</t>
  </si>
  <si>
    <t>Příplatek za ztížený přesun</t>
  </si>
  <si>
    <t>762-NC</t>
  </si>
  <si>
    <t>Nátěry</t>
  </si>
  <si>
    <t>783-NC</t>
  </si>
  <si>
    <t>Nátěr tesařských konstrukcí protihnolobný a proti škůdcům</t>
  </si>
  <si>
    <t>783 celkem</t>
  </si>
  <si>
    <t>Demontáž laťování střech</t>
  </si>
  <si>
    <t>Ztížené výrobní podmínky</t>
  </si>
  <si>
    <t>Provoz investora</t>
  </si>
  <si>
    <t>Vypracování plánu BOZP</t>
  </si>
  <si>
    <t>Stavební průzkum</t>
  </si>
  <si>
    <t>Řezání tašek</t>
  </si>
  <si>
    <t>Nájem vrátku</t>
  </si>
  <si>
    <t>den</t>
  </si>
  <si>
    <t>Demontáž bednění střech z prken tl.do 32mm</t>
  </si>
  <si>
    <t>Montáž bednění střech z prken tl.do 32mm</t>
  </si>
  <si>
    <t>Dodávka desek tl.24mm</t>
  </si>
  <si>
    <t>Demontáž klempíř.konstrukcí-oplechování,úžlabí,vody,žlaby apod.</t>
  </si>
  <si>
    <t>Úžlabí z Cu plechu r.š.660mm</t>
  </si>
  <si>
    <t>DPH 21%</t>
  </si>
  <si>
    <t>Rekonstrukce podkrovního prostoru objektu TYROL v areálu ZOO+zámek Zlín-Lešná</t>
  </si>
  <si>
    <t>X.2016</t>
  </si>
  <si>
    <t>(31,00-7,50)x10,80x2</t>
  </si>
  <si>
    <t>odpočet   -(8,50+6,50)x6,00x0,5x2x2</t>
  </si>
  <si>
    <t>odpočet   -1,20x1,80x2</t>
  </si>
  <si>
    <t>odpočet   -1,10x2,65</t>
  </si>
  <si>
    <t>(4,00+7,80)x7,45x0,5x2x2</t>
  </si>
  <si>
    <t>vikýře</t>
  </si>
  <si>
    <t>Demontáž keramické (pálené) krytiny z tašek bobrovek k dalšímu použití</t>
  </si>
  <si>
    <t>765311813</t>
  </si>
  <si>
    <t>765318863</t>
  </si>
  <si>
    <t>Demontáž keramické (pálené) krytiny  hřebenů a nároží z hřebenáčů k dalšímu použití</t>
  </si>
  <si>
    <t>765 31-NC</t>
  </si>
  <si>
    <t>Montáž hřebenů hřebenáči krytiny hladké</t>
  </si>
  <si>
    <t>16,40+7,80x2</t>
  </si>
  <si>
    <t>Montáž nároží hřebenáči krytiny hladké</t>
  </si>
  <si>
    <t>14,20x2x2</t>
  </si>
  <si>
    <t>14,20x4x2</t>
  </si>
  <si>
    <t>Zakrytí šikmých střech difúzní foliíí příbítím na krokve vč.dodávky folie</t>
  </si>
  <si>
    <t>Mont. a demot. vrátku, dovoz, odvoz</t>
  </si>
  <si>
    <t>Zavětrování a ztužení konstrukcí fošnami a hranolky průřezové plochy přes 100 m2</t>
  </si>
  <si>
    <t>zesílení krokví hřebíkový spoj profil 80/140</t>
  </si>
  <si>
    <t>7,00x6</t>
  </si>
  <si>
    <t>7,00x8</t>
  </si>
  <si>
    <t>56,00x0,024x1,10</t>
  </si>
  <si>
    <t>72</t>
  </si>
  <si>
    <t>Zdravotní instalace</t>
  </si>
  <si>
    <t>Vnitřní kanalizace,vodovod,zařizovací předměty</t>
  </si>
  <si>
    <t>72 celken</t>
  </si>
  <si>
    <t>73</t>
  </si>
  <si>
    <t>Ústřední vytápění</t>
  </si>
  <si>
    <t>73 celkem</t>
  </si>
  <si>
    <t>Izolace proti vodě</t>
  </si>
  <si>
    <t>Izolace tepelné</t>
  </si>
  <si>
    <t>Ústřední vypápění</t>
  </si>
  <si>
    <t>711</t>
  </si>
  <si>
    <t>Izolace proti  vodě</t>
  </si>
  <si>
    <t>713</t>
  </si>
  <si>
    <t>713 celkem</t>
  </si>
  <si>
    <t>711 celkem</t>
  </si>
  <si>
    <t>Systémová hydroizolační stěrka</t>
  </si>
  <si>
    <t>Těsnící pás do spoje podlaha,stěna</t>
  </si>
  <si>
    <t>Montáž tepelné izolace stropů žebrových spodem</t>
  </si>
  <si>
    <t>druhá vrstva</t>
  </si>
  <si>
    <t>713-NC</t>
  </si>
  <si>
    <t>Minerální plst tl.140 mm (ISOVER ORSIK)</t>
  </si>
  <si>
    <t>Minerální plst tl.60 mm (ISOVER ORSIK)</t>
  </si>
  <si>
    <t>D+M Parotěsná zábrana s AL folií</t>
  </si>
  <si>
    <t>Repase a úpravy stávajících vikýřů</t>
  </si>
  <si>
    <t>Montáž nadstřešních konstrukcí střešních vikýřů sedlových plochy okna do 0,5 m2</t>
  </si>
  <si>
    <t>Dodávka řeziva pro vikýře</t>
  </si>
  <si>
    <t>0,48x(3+2)</t>
  </si>
  <si>
    <t>odkaz 306</t>
  </si>
  <si>
    <t>oplechování střešních vikýřů vč.boků s přechodem na skládanou střešní krytinu vč.spoj.materiálu</t>
  </si>
  <si>
    <t>odkaz 302</t>
  </si>
  <si>
    <t>Oplechování vikýře  z Cu plechu do 45 st.</t>
  </si>
  <si>
    <t>Oplechování parapetů Cu plech r.š.250mm</t>
  </si>
  <si>
    <t>odkaz 301</t>
  </si>
  <si>
    <t>Lemování z Cu plechu komínů na hladké a drážkové krytině</t>
  </si>
  <si>
    <t>odkaz 303</t>
  </si>
  <si>
    <t>odkaz 304</t>
  </si>
  <si>
    <t>Lemování z Cu plechu trub na hladké a drážkované krytině do 150 mm</t>
  </si>
  <si>
    <t>odkaz 305</t>
  </si>
  <si>
    <t>Lemování z Cu plechu zdí na střechách s tvrdou krytinou r.š.330 mm</t>
  </si>
  <si>
    <t>odkaz 307</t>
  </si>
  <si>
    <t>(2,60+0,33x2+1,10)x2x0,33</t>
  </si>
  <si>
    <t>(1,90+0,33x2+0,90)x2x0,33x2</t>
  </si>
  <si>
    <t>Výplně otvorů</t>
  </si>
  <si>
    <t>64-NC</t>
  </si>
  <si>
    <t>odkaz 201</t>
  </si>
  <si>
    <t>odkaz 202</t>
  </si>
  <si>
    <t>odkaz 203</t>
  </si>
  <si>
    <t>D+M plastové okno zasklení izolační trojsklo čiré Uw=1,00 1000x2500</t>
  </si>
  <si>
    <t>D+M dřevěné dveře vnitřní jednokřídlové otočné bez polodrážky hladké plné,povrch dýha,kliky a štíty nerez ocel,zámek s vložkou vč obložkové zárubně bez požární odolnosti 700x1970</t>
  </si>
  <si>
    <t>odkaz 206</t>
  </si>
  <si>
    <t>odkaz 207</t>
  </si>
  <si>
    <t>64-celkem</t>
  </si>
  <si>
    <t>D+M dvoukřídlové okno s dřevěným rámem z lep.profilů s ventilačními křídly otevíravými a sklápěcím zasklení izolační dvojsklo čiré vč.kování a parapet.desky š.150 mm Uw=1,20 rozm.1380x1380</t>
  </si>
  <si>
    <t>D+M dvoukřídlové francouzké okno s dřev.rámem z lep.profilů s křídly otevíravými,zasklení izolační dvojsklo čiré,vč.kování Uw=1,20 rozm.1100x2750</t>
  </si>
  <si>
    <t>D+M jednokřídlové okno s dřevěným rámem z lep.profilů s křídlem otevíravým a sklápěcím zasklení izolační dvojsklo čiré vč.kování a parapet.desky š.150 mm Uw=1,20 rozm.620x1228</t>
  </si>
  <si>
    <t>D+M jednokřídlové okno s dřevěným rámem z lep.profilů s křídlem otevíravým a sklápěcím zasklení izolační dvojsklo čiré vč.kování a parapet.desky š.150 mm Uw=1,20 rozm.550x800</t>
  </si>
  <si>
    <t>odkaz 204</t>
  </si>
  <si>
    <t>Konstrukce truhlářské</t>
  </si>
  <si>
    <t>766-NC</t>
  </si>
  <si>
    <t>odkaz 208</t>
  </si>
  <si>
    <t>odkaz 209</t>
  </si>
  <si>
    <t>766 celkem</t>
  </si>
  <si>
    <t>odkaz 205</t>
  </si>
  <si>
    <t>odkaz 210</t>
  </si>
  <si>
    <t>D+M rohová kuchyňská linka 2500+2000 mm se závěsnými skříňkami,prac.plocha z umělého kamene,lednice,sklokeramická varná deska,mikrovlnná trouba,kávovar,nerez dřez,myčka, úložný prostor pod prac.deskou,koše na tříděný odpad</t>
  </si>
  <si>
    <t>D+M kuchyňská linka 3800 mm se závěsnými skříňkami,prac.plocha z umělého kamene,lednice,sklokeramická varná deska,mikrovlnná trouba,kávovar,nerez dřez,úložný prostor pod prac.deskou,koše na tříděný odpad</t>
  </si>
  <si>
    <t>odkaz 211</t>
  </si>
  <si>
    <t>D+M střešní okno  550x980 mm s venkovní žaluzií,s vnitřní roletou zasklení izolačním dvojsklem-bezpečné zasklení</t>
  </si>
  <si>
    <t>D+M dřevěná prosklená vnitřní stěna rozm.2300x2060 s jednokřídlovými otočnými dveřmi se samozavíračem vč.dř.obložkové zárubně,kliky a štíty z nerezové oceli,zámek s vložkou dveře 900x1970 s pož.bezp.</t>
  </si>
  <si>
    <t>D+M dřevěné dveře vnitřní jednokřídlové otočné bez polodrážky hladké plné,povrch dýha,kliky a štíty nerez ocel,zámek s vložkou vč obložkové zárubně s požární odolností EW 30 D3C 800x1970</t>
  </si>
  <si>
    <t>odkaz 214</t>
  </si>
  <si>
    <t>D+M dřevěné dveře vnitřní jednokřídlové otočné bez polodrážky hladké plné,povrch dýha,kliky a štíty nerez ocel,zámek s vložkou vč obložkové zárubně bez požární odolnosti 800x1970</t>
  </si>
  <si>
    <t>odkaz 212</t>
  </si>
  <si>
    <t>D+M dřevěné dvouramenné schodnicové schodiště s nestejnou délkou ramen vč.dř.zábradlí.spoj.materiálu,s povrchovou úpravou matným lakem a s palubkovým pohledem schod.ramen zapuštěným nad spodní úroveň schodnic,k.v. 3060 mm</t>
  </si>
  <si>
    <t>D+M věšáková stěna s botníkem 1100x300x2050 mm</t>
  </si>
  <si>
    <t>odkaz 213</t>
  </si>
  <si>
    <t>D+M dělící příčky na WC m.č.3.07,3.14</t>
  </si>
  <si>
    <t>odkaz 215</t>
  </si>
  <si>
    <t xml:space="preserve">D+M dřevěné pódium se 4 schod.stupni v m.č.3.02 s povrchovou úpravou matným lakem </t>
  </si>
  <si>
    <t>Konstrukce zámečnické</t>
  </si>
  <si>
    <t>767-NC</t>
  </si>
  <si>
    <t>767-celkem</t>
  </si>
  <si>
    <t>D+M trubkové madlo na únikovém schodišti,povrchová úprava barevný nátěr,odstín antracit-kotveno do zdiva</t>
  </si>
  <si>
    <t>odkaz 101</t>
  </si>
  <si>
    <t>Podlahy z dlaždic keramické</t>
  </si>
  <si>
    <t>Montáž podlah keram.flexib.lepidlo vč.soklíku</t>
  </si>
  <si>
    <t>Příplatek za spárovací hmotu plošně</t>
  </si>
  <si>
    <t>Penetrace podkladu</t>
  </si>
  <si>
    <t>Dlažba keramická vnitřní-dle výběru</t>
  </si>
  <si>
    <t>771 celkem</t>
  </si>
  <si>
    <t>Podlahy povlakové</t>
  </si>
  <si>
    <t>775-NC</t>
  </si>
  <si>
    <t>D+M podlaha PVC tl.3mm do lepidla tl.2mm vč.soklíku</t>
  </si>
  <si>
    <t>776 celkem</t>
  </si>
  <si>
    <t>Obklady keramické</t>
  </si>
  <si>
    <t>Obklad vnitřní keram.flexib.lepidlo</t>
  </si>
  <si>
    <t>Příplatek za spárovací hmotu</t>
  </si>
  <si>
    <t>Obkladačky keramické-dle výběru</t>
  </si>
  <si>
    <t>781 celkem</t>
  </si>
  <si>
    <t>8,75x9,40x0,5x2x2</t>
  </si>
  <si>
    <t>odpočet   -(2,00+1,40)x0,5x0,60x2x6</t>
  </si>
  <si>
    <t>648,445x1,00</t>
  </si>
  <si>
    <t>0,06x0,04x1945,00x1,10</t>
  </si>
  <si>
    <t>(7,50x2+5,50+4,50+3,50+2,50+1,50)x2x2</t>
  </si>
  <si>
    <t>10,50x18+(9,00+8,00+7,00+5,50+4,50+3,50)x8</t>
  </si>
  <si>
    <t>599,20x1,00</t>
  </si>
  <si>
    <t>0,06x0,04x599,20x1,10</t>
  </si>
  <si>
    <t>Dodávka řeziva-profil 80/140</t>
  </si>
  <si>
    <t>0,08x0,14x(599,20x1,10</t>
  </si>
  <si>
    <t>6,717+1,344+7,382+2,40</t>
  </si>
  <si>
    <t>Dodávka krytiny pálená taška bobrovka 180x384-režná (40ks/m2)-cca 20% nová</t>
  </si>
  <si>
    <t>Dodávka hřebenáčů (3 ks/m)-cca 20% nové</t>
  </si>
  <si>
    <t>88,80x3x0,20</t>
  </si>
  <si>
    <t>648,445x40x0,20</t>
  </si>
  <si>
    <t>648,445x1,10</t>
  </si>
  <si>
    <t>Dřevostavby,konstrukce SDK</t>
  </si>
  <si>
    <t>Podhledy sádrokarton.D112 GKF12,5</t>
  </si>
  <si>
    <t>2.podlaží</t>
  </si>
  <si>
    <t>odpočet vodovzdorný SDK</t>
  </si>
  <si>
    <t>Podhledy sádrokarton.D112 GKFI 12,5</t>
  </si>
  <si>
    <t>odpočet  -0,70x2,00x2</t>
  </si>
  <si>
    <t>763 celkem</t>
  </si>
  <si>
    <t>ložnice 3-2.-podkroví</t>
  </si>
  <si>
    <t>podkroví-rovná část</t>
  </si>
  <si>
    <t>10,20x15,40</t>
  </si>
  <si>
    <t>podkroví -šikmá část</t>
  </si>
  <si>
    <t>m.č.3.06-3.08</t>
  </si>
  <si>
    <t>9,00x5,50x2</t>
  </si>
  <si>
    <t>2,50x(12,50x2+8,50x4+2,00x2)</t>
  </si>
  <si>
    <t>(4,50+2,50)x2,50+2,30x4,00x1,35</t>
  </si>
  <si>
    <t>m.č.3.14-3,16</t>
  </si>
  <si>
    <t>(4,60+4,00)x2,50+3,80x2,50x1,35</t>
  </si>
  <si>
    <t>Předsazené stěny SDK W 626 nosná konstr z ocel profilů UW a CW GKF tl.125mm</t>
  </si>
  <si>
    <t>Předsazené stěny SDK W 626 nosná konstr z ocel profilů UW a CW GKFI tl.125mm</t>
  </si>
  <si>
    <t>(1,85+4,50+2,50)x1,65</t>
  </si>
  <si>
    <t>(2,60+1,80+4,75)x1,65</t>
  </si>
  <si>
    <t>podkroví</t>
  </si>
  <si>
    <t>(1,50+8,00x2+1,50+3,50+1,50)x1,65</t>
  </si>
  <si>
    <t>(9,50+1,50+3,00+5,50+1,50)x1,65</t>
  </si>
  <si>
    <t>Příčky SDK W112 2x12,5mm GKFI tl.150mm</t>
  </si>
  <si>
    <t>Příčky SDK W112 2x12,5mm GKF tl.150mm</t>
  </si>
  <si>
    <t>Příčky SDK W115 2x12,5mm GKF tl.205mm</t>
  </si>
  <si>
    <t>5,00x3,06</t>
  </si>
  <si>
    <t>(2,50+1,25+1,40)x3,06</t>
  </si>
  <si>
    <t>odpočet  -(0,80x3+0,70)x2,00</t>
  </si>
  <si>
    <t>ložnice 3-2.podkroví</t>
  </si>
  <si>
    <t>4,00x2,50x0,5x2x2</t>
  </si>
  <si>
    <t>(2,20+3,80)x3,06</t>
  </si>
  <si>
    <t>(3,80+5,20+1,65+2,20)x3,06</t>
  </si>
  <si>
    <t>odpočet  -0,70x2,00</t>
  </si>
  <si>
    <t>76312-NC</t>
  </si>
  <si>
    <t>Zakrytí otvorů v dřevěných příčkách bo vybourání dveří sádrokarrtonem GKF vč.tep.izolace</t>
  </si>
  <si>
    <t>1,00x2,05x2</t>
  </si>
  <si>
    <t>Zakrytí otvorů v dřevěných příčkách bo vybourání dveří sádrokarrtonem GKFI vč.tep.izolace</t>
  </si>
  <si>
    <t>1,00x2,05</t>
  </si>
  <si>
    <t>Demontáž jedné stěny stáv.dřev.ppříčky,doplnění tepelné izolace,zakrytí sádrokarrtonem GKF</t>
  </si>
  <si>
    <t>(7,600+11,50+4,80+6,00+7,00)x3,06</t>
  </si>
  <si>
    <t>odpočet  -0,80x2,00x3</t>
  </si>
  <si>
    <t>(3,20+13,50+3,50)x3,06</t>
  </si>
  <si>
    <t>D+M zakrytí instalací SDK konstrukcí 200/300 mm</t>
  </si>
  <si>
    <t>5,00x(11,323+1,20+1,34+4,585)</t>
  </si>
  <si>
    <t>(4,00+4,80+0,90+3,40)x3,06</t>
  </si>
  <si>
    <t>Vzduchotechnika</t>
  </si>
  <si>
    <t>m.č.3.05-3.09</t>
  </si>
  <si>
    <t>(1,20+3,80)x2x2,10x0,70</t>
  </si>
  <si>
    <t>(1,70+4,20)x2x2,10x0,70</t>
  </si>
  <si>
    <t>(2,25+0,90)x2x2,10</t>
  </si>
  <si>
    <t>odpočet  -0,70x2,00x7</t>
  </si>
  <si>
    <t>m.č.3.11,3.13-3.16</t>
  </si>
  <si>
    <t>(1,21+1,80)x2x2,10</t>
  </si>
  <si>
    <t>(2,05+2,80)x2x2,10x0,70</t>
  </si>
  <si>
    <t>(2,05+0,90)x2x2,10</t>
  </si>
  <si>
    <t>(1,65+4,61)x2x2,10x0,70</t>
  </si>
  <si>
    <t>m.č.3.21,3.22</t>
  </si>
  <si>
    <t>(2,40+2,00)x2x2,10</t>
  </si>
  <si>
    <t>(2,40+0,80)x2x2,10</t>
  </si>
  <si>
    <t>(1,20+3,90)x2x2,10x0,70</t>
  </si>
  <si>
    <t>(2,25+2,00)x2x2,10x0,65</t>
  </si>
  <si>
    <t>139,98x1,10</t>
  </si>
  <si>
    <t>m.č.3.05-3.-08</t>
  </si>
  <si>
    <t>(4,69+7,87+6,12+2,03)x1,05</t>
  </si>
  <si>
    <t>1,00x3x2,10</t>
  </si>
  <si>
    <t>m.č.3.13-3.16,3.11</t>
  </si>
  <si>
    <t>(4,71+5,85+2,03+7,64+2,17)x1,05</t>
  </si>
  <si>
    <t>(4,71+1,88)x1,05</t>
  </si>
  <si>
    <t>1,40x2x2,10</t>
  </si>
  <si>
    <t>(1,20+3,80)x2</t>
  </si>
  <si>
    <t>(1,70+4,20)x2</t>
  </si>
  <si>
    <t>(2,25+2,00)x2</t>
  </si>
  <si>
    <t>(2,25+0,90)x2</t>
  </si>
  <si>
    <t>(2,40+2,00)x2</t>
  </si>
  <si>
    <t>(2,40+0,80)x2</t>
  </si>
  <si>
    <t>(1,65+4,61)x2</t>
  </si>
  <si>
    <t>(1,21+1,80)x2</t>
  </si>
  <si>
    <t>(2,05+2,80)x2</t>
  </si>
  <si>
    <t>(2,05+0,90)x2</t>
  </si>
  <si>
    <t>(1,20+3,90)x2</t>
  </si>
  <si>
    <t>704,445x1,05</t>
  </si>
  <si>
    <t>D+M zateplení stropu předsazených stěn minerální plstí</t>
  </si>
  <si>
    <t>(71,775+29,701)x1,15</t>
  </si>
  <si>
    <t>m.č.3.02-304,3.-09,3.10,3.12</t>
  </si>
  <si>
    <t>(17,72+52,58+7,07+4,55+47,35+5,75)x1,05</t>
  </si>
  <si>
    <t>m.č.3.17-3.20,3.23.3.24</t>
  </si>
  <si>
    <t>(21,87+18,00+38,83+27,59+12,18+5,14)x1,05</t>
  </si>
  <si>
    <t>m.č.4.01,4.02</t>
  </si>
  <si>
    <t>(8,13+63,22)x1,05</t>
  </si>
  <si>
    <t>Demontáž deskové podlahy</t>
  </si>
  <si>
    <t>52,186+346,479</t>
  </si>
  <si>
    <t>Montáž podlah z desek OSB šroubováním</t>
  </si>
  <si>
    <t>Dodávka řeziva-desky OSB tl.-300mm</t>
  </si>
  <si>
    <t>398,665x1,10</t>
  </si>
  <si>
    <t>438,532x0,03</t>
  </si>
  <si>
    <t>Rezerva na tesařské práce 10%</t>
  </si>
  <si>
    <t>Úpravy povrchů vnitřní</t>
  </si>
  <si>
    <t>61247-NC</t>
  </si>
  <si>
    <t>Vnitř.omítka ze suchých směsí ostění a rýh štuková</t>
  </si>
  <si>
    <t>po osazení oken</t>
  </si>
  <si>
    <t>(2,75x2+1,10)x0,50</t>
  </si>
  <si>
    <t>1,38x4x0,40x2</t>
  </si>
  <si>
    <t>(1,30x2+0,62)x0,40x4</t>
  </si>
  <si>
    <t>Příplatek za provedení rohovníků</t>
  </si>
  <si>
    <t>612-NC</t>
  </si>
  <si>
    <t>Potažení stěn perlinkou</t>
  </si>
  <si>
    <t>61 celkem</t>
  </si>
  <si>
    <t>2,75x2+1,10+1,40x3x4+1,30x8+0,65x4</t>
  </si>
  <si>
    <t>622-NC</t>
  </si>
  <si>
    <t>Vější omítka ze suchých směsí ostění včetně fasádního nátěru</t>
  </si>
  <si>
    <t>po franc.-okna</t>
  </si>
  <si>
    <t>2,75x2+1,10</t>
  </si>
  <si>
    <t>Úpravy povrchů vnější</t>
  </si>
  <si>
    <t>62 celkem</t>
  </si>
  <si>
    <t>96</t>
  </si>
  <si>
    <t>Bourání příček z cihel pálených tl.do 150mm</t>
  </si>
  <si>
    <t>Bourání konstrukcí</t>
  </si>
  <si>
    <t>zpřístupnění schodiště</t>
  </si>
  <si>
    <t>2,60x3,15</t>
  </si>
  <si>
    <t>Vyvěšení nebo zavěšení dřevěných křídel oken plochy do 1,5 m2</t>
  </si>
  <si>
    <t>Vyvěšení nebo zavěšení dřevěných křídel oken plochy přes 1,5 m2</t>
  </si>
  <si>
    <t>Vyvěšení nebo zavěšení dřevěných křídel dveří plochy do 2,0 m2</t>
  </si>
  <si>
    <t>2x1</t>
  </si>
  <si>
    <t>4+4+8</t>
  </si>
  <si>
    <t>4+4</t>
  </si>
  <si>
    <t>Vybourání dřevěných rámů oken jednoduchých plochy do 2m2</t>
  </si>
  <si>
    <t>1,10x1,70</t>
  </si>
  <si>
    <t>1,38x1,38x2</t>
  </si>
  <si>
    <t>0,62x1,228x4</t>
  </si>
  <si>
    <t>0,55x0,80x8</t>
  </si>
  <si>
    <t>Vybourání dveřních zárrubní do 2 m2</t>
  </si>
  <si>
    <t>0,80x2,00x8</t>
  </si>
  <si>
    <t>Přisekání rovných ostění ve zdivu cihelném</t>
  </si>
  <si>
    <t>Vybourání otvorů ve zdivu cihelném  do 1 m2 tl.do 600 mm</t>
  </si>
  <si>
    <t>vybourání parapetu</t>
  </si>
  <si>
    <t>(2,75-1,70)x1,10x0,50</t>
  </si>
  <si>
    <t>Bourací práce pro řemesla,nepředvídané práce</t>
  </si>
  <si>
    <t>Vybouraný materiál bude odvezen k recyklaci,nebo uložení dle nabídky dodavatele</t>
  </si>
  <si>
    <t>96 celkem</t>
  </si>
  <si>
    <t>12</t>
  </si>
  <si>
    <t>12,658x3</t>
  </si>
  <si>
    <t>Stavební přípomoci pro řemesla,nepředvídané a nezměřitelné práce</t>
  </si>
  <si>
    <t>Vyčištění budov výška podl.do 4m</t>
  </si>
  <si>
    <t>30,00x16,20x1,50</t>
  </si>
  <si>
    <t>95-NC</t>
  </si>
  <si>
    <t>D+M výztužné tkaniny do podlah</t>
  </si>
  <si>
    <t>763-NC</t>
  </si>
  <si>
    <t>Bandážování a přebroušení povrchu SDK konstrukcí</t>
  </si>
  <si>
    <t>12,00x2+8,00</t>
  </si>
  <si>
    <t>325,86+51,42+71,775+29,701+112,914</t>
  </si>
  <si>
    <t>(69,645+56,281+4,10)x2</t>
  </si>
  <si>
    <t>32,00x0,50</t>
  </si>
  <si>
    <t xml:space="preserve">Nátěr viditelných tesařských konstrukcí </t>
  </si>
  <si>
    <t>Malby</t>
  </si>
  <si>
    <t>78442-NC</t>
  </si>
  <si>
    <t>784 celkem</t>
  </si>
  <si>
    <t>Malba (nátěr) vnitřní z tekutých směsí na omítkách SDK konstrukcích</t>
  </si>
  <si>
    <t>Penetrace</t>
  </si>
  <si>
    <t>112,914x1,50</t>
  </si>
  <si>
    <t>odpočet-obklady</t>
  </si>
  <si>
    <t>52,186x1,10</t>
  </si>
  <si>
    <t xml:space="preserve">Montáž a demontáž lešení </t>
  </si>
  <si>
    <t>Nájem lešeníá</t>
  </si>
  <si>
    <t>Demontáž žlabů a žlabových háků pro zpětne použití</t>
  </si>
  <si>
    <t xml:space="preserve">Zpětná montáž žlabů </t>
  </si>
  <si>
    <t>Doplnění chybejicího žlabu</t>
  </si>
  <si>
    <t>Oprava střechy objektu Tyrolu</t>
  </si>
  <si>
    <t>ZOO a zámek Zlín-Lešná</t>
  </si>
  <si>
    <t>Montáž pálené krytiny bobrovka 180x384 na řídké laťování včetně kotvení v nárožích, úžlabích a u štítových hran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</si>
</sst>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00"/>
    <numFmt numFmtId="166" formatCode="0.000"/>
  </numFmts>
  <fonts count="49">
    <font>
      <sz val="10"/>
      <name val="Arial CE"/>
      <family val="0"/>
    </font>
    <font>
      <i/>
      <sz val="10"/>
      <color indexed="62"/>
      <name val="Arial CE"/>
      <family val="2"/>
    </font>
    <font>
      <b/>
      <sz val="11"/>
      <name val="Arial CE"/>
      <family val="2"/>
    </font>
    <font>
      <i/>
      <sz val="10"/>
      <name val="Arial CE"/>
      <family val="2"/>
    </font>
    <font>
      <b/>
      <sz val="10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8"/>
      <name val="Arial CE"/>
      <family val="2"/>
    </font>
    <font>
      <u val="single"/>
      <sz val="10"/>
      <color indexed="11"/>
      <name val="Arial CE"/>
      <family val="2"/>
    </font>
    <font>
      <i/>
      <sz val="10"/>
      <color indexed="18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8"/>
      <color indexed="12"/>
      <name val="Arial CE"/>
      <family val="2"/>
    </font>
    <font>
      <b/>
      <sz val="10"/>
      <color indexed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8"/>
      <color indexed="57"/>
      <name val="Calibri Light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" fontId="0" fillId="0" borderId="0" applyBorder="0" applyProtection="0">
      <alignment/>
    </xf>
    <xf numFmtId="4" fontId="0" fillId="20" borderId="0">
      <alignment/>
      <protection/>
    </xf>
    <xf numFmtId="49" fontId="1" fillId="20" borderId="0">
      <alignment horizontal="right"/>
      <protection/>
    </xf>
    <xf numFmtId="49" fontId="2" fillId="0" borderId="0" applyBorder="0" applyProtection="0">
      <alignment horizontal="center"/>
    </xf>
    <xf numFmtId="49" fontId="0" fillId="0" borderId="2" applyBorder="0" applyProtection="0">
      <alignment horizontal="left"/>
    </xf>
    <xf numFmtId="49" fontId="3" fillId="0" borderId="0" applyProtection="0">
      <alignment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4" fillId="0" borderId="3" applyFill="0" applyBorder="0">
      <alignment vertical="center"/>
      <protection/>
    </xf>
    <xf numFmtId="164" fontId="0" fillId="0" borderId="0" applyBorder="0" applyProtection="0">
      <alignment/>
    </xf>
    <xf numFmtId="164" fontId="0" fillId="20" borderId="0" applyBorder="0">
      <alignment/>
      <protection/>
    </xf>
    <xf numFmtId="0" fontId="1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22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9" fontId="0" fillId="0" borderId="2" applyBorder="0" applyProtection="0">
      <alignment horizontal="left"/>
    </xf>
    <xf numFmtId="164" fontId="0" fillId="0" borderId="0" applyBorder="0" applyProtection="0">
      <alignment/>
    </xf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9" fontId="2" fillId="0" borderId="0" applyBorder="0" applyProtection="0">
      <alignment/>
    </xf>
    <xf numFmtId="0" fontId="0" fillId="0" borderId="2" applyBorder="0" applyProtection="0">
      <alignment horizontal="left"/>
    </xf>
    <xf numFmtId="0" fontId="4" fillId="0" borderId="0" applyBorder="0" applyProtection="0">
      <alignment horizontal="left"/>
    </xf>
    <xf numFmtId="0" fontId="41" fillId="23" borderId="0" applyNumberFormat="0" applyBorder="0" applyAlignment="0" applyProtection="0"/>
    <xf numFmtId="0" fontId="10" fillId="0" borderId="8" applyBorder="0">
      <alignment horizontal="left" vertical="center"/>
      <protection/>
    </xf>
    <xf numFmtId="49" fontId="0" fillId="0" borderId="0" applyBorder="0" applyProtection="0">
      <alignment horizontal="center"/>
    </xf>
    <xf numFmtId="164" fontId="0" fillId="0" borderId="0">
      <alignment/>
      <protection locked="0"/>
    </xf>
    <xf numFmtId="0" fontId="15" fillId="0" borderId="0" applyNumberFormat="0" applyFill="0" applyBorder="0" applyAlignment="0" applyProtection="0"/>
    <xf numFmtId="0" fontId="0" fillId="24" borderId="9" applyNumberFormat="0" applyFont="0" applyAlignment="0" applyProtection="0"/>
    <xf numFmtId="9" fontId="0" fillId="0" borderId="0" applyFont="0" applyFill="0" applyBorder="0" applyAlignment="0" applyProtection="0"/>
    <xf numFmtId="10" fontId="0" fillId="0" borderId="0" applyProtection="0">
      <alignment/>
    </xf>
    <xf numFmtId="0" fontId="42" fillId="0" borderId="10" applyNumberFormat="0" applyFill="0" applyAlignment="0" applyProtection="0"/>
    <xf numFmtId="0" fontId="0" fillId="0" borderId="11" applyProtection="0">
      <alignment horizontal="center"/>
    </xf>
    <xf numFmtId="0" fontId="0" fillId="0" borderId="0" applyProtection="0">
      <alignment/>
    </xf>
    <xf numFmtId="4" fontId="0" fillId="0" borderId="12" applyProtection="0">
      <alignment/>
    </xf>
    <xf numFmtId="164" fontId="0" fillId="0" borderId="12">
      <alignment/>
      <protection/>
    </xf>
    <xf numFmtId="164" fontId="4" fillId="20" borderId="0" applyBorder="0">
      <alignment/>
      <protection/>
    </xf>
    <xf numFmtId="4" fontId="4" fillId="20" borderId="0" applyBorder="0">
      <alignment/>
      <protection/>
    </xf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49" fontId="4" fillId="0" borderId="8" applyNumberFormat="0" applyBorder="0">
      <alignment horizontal="left" vertical="center"/>
      <protection/>
    </xf>
    <xf numFmtId="0" fontId="9" fillId="20" borderId="0">
      <alignment horizontal="right"/>
      <protection/>
    </xf>
    <xf numFmtId="0" fontId="45" fillId="26" borderId="13" applyNumberFormat="0" applyAlignment="0" applyProtection="0"/>
    <xf numFmtId="0" fontId="4" fillId="0" borderId="0">
      <alignment/>
      <protection/>
    </xf>
    <xf numFmtId="0" fontId="4" fillId="0" borderId="0">
      <alignment horizontal="center"/>
      <protection/>
    </xf>
    <xf numFmtId="0" fontId="0" fillId="0" borderId="0">
      <alignment/>
      <protection/>
    </xf>
    <xf numFmtId="4" fontId="0" fillId="20" borderId="0">
      <alignment/>
      <protection/>
    </xf>
    <xf numFmtId="0" fontId="46" fillId="27" borderId="13" applyNumberFormat="0" applyAlignment="0" applyProtection="0"/>
    <xf numFmtId="0" fontId="47" fillId="27" borderId="14" applyNumberFormat="0" applyAlignment="0" applyProtection="0"/>
    <xf numFmtId="0" fontId="48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</cellStyleXfs>
  <cellXfs count="298">
    <xf numFmtId="0" fontId="0" fillId="0" borderId="0" xfId="0" applyAlignment="1">
      <alignment/>
    </xf>
    <xf numFmtId="4" fontId="0" fillId="0" borderId="12" xfId="71" applyProtection="1">
      <alignment/>
      <protection locked="0"/>
    </xf>
    <xf numFmtId="0" fontId="5" fillId="0" borderId="0" xfId="0" applyFont="1" applyAlignment="1" applyProtection="1">
      <alignment horizontal="centerContinuous"/>
      <protection locked="0"/>
    </xf>
    <xf numFmtId="0" fontId="6" fillId="0" borderId="0" xfId="0" applyFont="1" applyAlignment="1" applyProtection="1">
      <alignment horizontal="centerContinuous"/>
      <protection locked="0"/>
    </xf>
    <xf numFmtId="165" fontId="6" fillId="0" borderId="0" xfId="0" applyNumberFormat="1" applyFont="1" applyAlignment="1" applyProtection="1">
      <alignment horizontal="centerContinuous"/>
      <protection locked="0"/>
    </xf>
    <xf numFmtId="0" fontId="0" fillId="0" borderId="0" xfId="0" applyFont="1" applyAlignment="1" applyProtection="1">
      <alignment/>
      <protection locked="0"/>
    </xf>
    <xf numFmtId="14" fontId="0" fillId="0" borderId="0" xfId="0" applyNumberFormat="1" applyFont="1" applyAlignment="1" applyProtection="1">
      <alignment horizontal="left"/>
      <protection locked="0"/>
    </xf>
    <xf numFmtId="165" fontId="0" fillId="0" borderId="0" xfId="0" applyNumberFormat="1" applyFont="1" applyAlignment="1" applyProtection="1">
      <alignment/>
      <protection locked="0"/>
    </xf>
    <xf numFmtId="14" fontId="0" fillId="0" borderId="0" xfId="0" applyNumberFormat="1" applyFont="1" applyAlignment="1" applyProtection="1">
      <alignment horizontal="center"/>
      <protection/>
    </xf>
    <xf numFmtId="0" fontId="0" fillId="0" borderId="15" xfId="0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 horizontal="center"/>
      <protection locked="0"/>
    </xf>
    <xf numFmtId="0" fontId="0" fillId="0" borderId="16" xfId="0" applyFont="1" applyBorder="1" applyAlignment="1" applyProtection="1">
      <alignment/>
      <protection locked="0"/>
    </xf>
    <xf numFmtId="165" fontId="0" fillId="0" borderId="16" xfId="0" applyNumberFormat="1" applyFont="1" applyBorder="1" applyAlignment="1" applyProtection="1">
      <alignment/>
      <protection locked="0"/>
    </xf>
    <xf numFmtId="2" fontId="0" fillId="0" borderId="16" xfId="0" applyNumberFormat="1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 horizontal="centerContinuous"/>
      <protection locked="0"/>
    </xf>
    <xf numFmtId="0" fontId="0" fillId="0" borderId="18" xfId="0" applyFont="1" applyBorder="1" applyAlignment="1" applyProtection="1">
      <alignment horizontal="centerContinuous"/>
      <protection locked="0"/>
    </xf>
    <xf numFmtId="0" fontId="0" fillId="0" borderId="2" xfId="0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 horizontal="center"/>
      <protection locked="0"/>
    </xf>
    <xf numFmtId="2" fontId="0" fillId="0" borderId="12" xfId="0" applyNumberFormat="1" applyFont="1" applyBorder="1" applyAlignment="1" applyProtection="1">
      <alignment horizontal="center"/>
      <protection locked="0"/>
    </xf>
    <xf numFmtId="0" fontId="0" fillId="0" borderId="19" xfId="0" applyFont="1" applyBorder="1" applyAlignment="1" applyProtection="1">
      <alignment horizontal="centerContinuous"/>
      <protection locked="0"/>
    </xf>
    <xf numFmtId="0" fontId="0" fillId="0" borderId="20" xfId="0" applyFont="1" applyBorder="1" applyAlignment="1" applyProtection="1">
      <alignment horizontal="centerContinuous"/>
      <protection locked="0"/>
    </xf>
    <xf numFmtId="0" fontId="0" fillId="0" borderId="21" xfId="0" applyFont="1" applyBorder="1" applyAlignment="1" applyProtection="1">
      <alignment horizontal="centerContinuous"/>
      <protection locked="0"/>
    </xf>
    <xf numFmtId="0" fontId="0" fillId="0" borderId="22" xfId="0" applyFont="1" applyBorder="1" applyAlignment="1" applyProtection="1">
      <alignment/>
      <protection locked="0"/>
    </xf>
    <xf numFmtId="0" fontId="0" fillId="0" borderId="20" xfId="0" applyFont="1" applyBorder="1" applyAlignment="1" applyProtection="1">
      <alignment horizontal="center"/>
      <protection locked="0"/>
    </xf>
    <xf numFmtId="165" fontId="0" fillId="0" borderId="20" xfId="0" applyNumberFormat="1" applyFont="1" applyBorder="1" applyAlignment="1" applyProtection="1">
      <alignment horizontal="center"/>
      <protection locked="0"/>
    </xf>
    <xf numFmtId="2" fontId="0" fillId="0" borderId="20" xfId="0" applyNumberFormat="1" applyFont="1" applyBorder="1" applyAlignment="1" applyProtection="1">
      <alignment horizontal="center"/>
      <protection locked="0"/>
    </xf>
    <xf numFmtId="0" fontId="0" fillId="0" borderId="21" xfId="0" applyFont="1" applyBorder="1" applyAlignment="1" applyProtection="1">
      <alignment horizontal="center"/>
      <protection locked="0"/>
    </xf>
    <xf numFmtId="0" fontId="3" fillId="0" borderId="23" xfId="0" applyFont="1" applyBorder="1" applyAlignment="1" applyProtection="1">
      <alignment horizontal="center"/>
      <protection locked="0"/>
    </xf>
    <xf numFmtId="0" fontId="3" fillId="0" borderId="24" xfId="0" applyFont="1" applyBorder="1" applyAlignment="1" applyProtection="1">
      <alignment horizontal="center"/>
      <protection locked="0"/>
    </xf>
    <xf numFmtId="0" fontId="3" fillId="0" borderId="25" xfId="0" applyFont="1" applyBorder="1" applyAlignment="1" applyProtection="1">
      <alignment horizontal="center"/>
      <protection locked="0"/>
    </xf>
    <xf numFmtId="0" fontId="3" fillId="0" borderId="26" xfId="0" applyFont="1" applyBorder="1" applyAlignment="1" applyProtection="1">
      <alignment horizontal="center"/>
      <protection locked="0"/>
    </xf>
    <xf numFmtId="0" fontId="3" fillId="0" borderId="27" xfId="0" applyFont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28" xfId="69" applyFont="1" applyBorder="1" applyProtection="1">
      <alignment horizontal="center"/>
      <protection locked="0"/>
    </xf>
    <xf numFmtId="0" fontId="0" fillId="0" borderId="0" xfId="70" applyFont="1" applyProtection="1">
      <alignment/>
      <protection locked="0"/>
    </xf>
    <xf numFmtId="164" fontId="0" fillId="0" borderId="12" xfId="72">
      <alignment/>
      <protection/>
    </xf>
    <xf numFmtId="0" fontId="0" fillId="0" borderId="29" xfId="69" applyNumberFormat="1" applyFont="1" applyBorder="1" applyProtection="1">
      <alignment horizontal="center"/>
      <protection locked="0"/>
    </xf>
    <xf numFmtId="0" fontId="8" fillId="0" borderId="0" xfId="0" applyFont="1" applyAlignment="1">
      <alignment/>
    </xf>
    <xf numFmtId="0" fontId="0" fillId="0" borderId="0" xfId="0" applyFont="1" applyAlignment="1">
      <alignment horizontal="right"/>
    </xf>
    <xf numFmtId="14" fontId="0" fillId="0" borderId="0" xfId="0" applyNumberFormat="1" applyFont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Continuous"/>
    </xf>
    <xf numFmtId="0" fontId="0" fillId="0" borderId="18" xfId="0" applyFont="1" applyBorder="1" applyAlignment="1">
      <alignment horizontal="centerContinuous"/>
    </xf>
    <xf numFmtId="0" fontId="0" fillId="0" borderId="30" xfId="0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24" xfId="0" applyFont="1" applyBorder="1" applyAlignment="1">
      <alignment/>
    </xf>
    <xf numFmtId="0" fontId="0" fillId="0" borderId="24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11" xfId="0" applyNumberFormat="1" applyFont="1" applyBorder="1" applyAlignment="1" applyProtection="1">
      <alignment/>
      <protection locked="0"/>
    </xf>
    <xf numFmtId="0" fontId="0" fillId="0" borderId="29" xfId="0" applyNumberFormat="1" applyFont="1" applyBorder="1" applyAlignment="1" applyProtection="1">
      <alignment/>
      <protection locked="0"/>
    </xf>
    <xf numFmtId="0" fontId="4" fillId="0" borderId="33" xfId="0" applyFont="1" applyBorder="1" applyAlignment="1">
      <alignment/>
    </xf>
    <xf numFmtId="0" fontId="4" fillId="0" borderId="3" xfId="0" applyFont="1" applyBorder="1" applyAlignment="1">
      <alignment/>
    </xf>
    <xf numFmtId="0" fontId="0" fillId="0" borderId="0" xfId="0" applyNumberFormat="1" applyFont="1" applyAlignment="1">
      <alignment/>
    </xf>
    <xf numFmtId="4" fontId="0" fillId="0" borderId="33" xfId="71" applyBorder="1">
      <alignment/>
    </xf>
    <xf numFmtId="4" fontId="0" fillId="0" borderId="34" xfId="71" applyBorder="1">
      <alignment/>
    </xf>
    <xf numFmtId="165" fontId="0" fillId="0" borderId="12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3" xfId="0" applyBorder="1" applyAlignment="1">
      <alignment/>
    </xf>
    <xf numFmtId="0" fontId="5" fillId="0" borderId="0" xfId="0" applyFont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0" fillId="0" borderId="36" xfId="0" applyBorder="1" applyAlignment="1">
      <alignment horizontal="center" vertical="center"/>
    </xf>
    <xf numFmtId="0" fontId="7" fillId="0" borderId="37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39" xfId="0" applyFont="1" applyFill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0" fillId="0" borderId="40" xfId="0" applyBorder="1" applyAlignment="1">
      <alignment/>
    </xf>
    <xf numFmtId="0" fontId="10" fillId="0" borderId="35" xfId="61" applyBorder="1">
      <alignment horizontal="left" vertical="center"/>
      <protection/>
    </xf>
    <xf numFmtId="0" fontId="10" fillId="0" borderId="41" xfId="61" applyBorder="1">
      <alignment horizontal="left" vertical="center"/>
      <protection/>
    </xf>
    <xf numFmtId="3" fontId="4" fillId="0" borderId="3" xfId="42" applyBorder="1">
      <alignment vertical="center"/>
      <protection/>
    </xf>
    <xf numFmtId="3" fontId="4" fillId="0" borderId="35" xfId="42" applyBorder="1">
      <alignment vertical="center"/>
      <protection/>
    </xf>
    <xf numFmtId="3" fontId="4" fillId="0" borderId="41" xfId="42" applyBorder="1">
      <alignment vertical="center"/>
      <protection/>
    </xf>
    <xf numFmtId="3" fontId="4" fillId="0" borderId="42" xfId="42" applyBorder="1">
      <alignment vertical="center"/>
      <protection/>
    </xf>
    <xf numFmtId="3" fontId="4" fillId="0" borderId="43" xfId="42" applyBorder="1">
      <alignment vertical="center"/>
      <protection/>
    </xf>
    <xf numFmtId="3" fontId="4" fillId="0" borderId="44" xfId="42" applyBorder="1">
      <alignment vertical="center"/>
      <protection/>
    </xf>
    <xf numFmtId="3" fontId="4" fillId="0" borderId="45" xfId="42" applyBorder="1">
      <alignment vertical="center"/>
      <protection/>
    </xf>
    <xf numFmtId="3" fontId="4" fillId="0" borderId="30" xfId="42" applyBorder="1">
      <alignment vertical="center"/>
      <protection/>
    </xf>
    <xf numFmtId="0" fontId="10" fillId="0" borderId="39" xfId="0" applyFont="1" applyBorder="1" applyAlignment="1">
      <alignment vertical="top"/>
    </xf>
    <xf numFmtId="3" fontId="4" fillId="34" borderId="42" xfId="42" applyFill="1" applyBorder="1">
      <alignment vertical="center"/>
      <protection/>
    </xf>
    <xf numFmtId="0" fontId="10" fillId="0" borderId="8" xfId="61" applyBorder="1" applyAlignment="1">
      <alignment horizontal="left" vertical="center"/>
      <protection/>
    </xf>
    <xf numFmtId="0" fontId="10" fillId="0" borderId="37" xfId="61" applyBorder="1" applyAlignment="1">
      <alignment horizontal="left" vertical="center"/>
      <protection/>
    </xf>
    <xf numFmtId="0" fontId="10" fillId="0" borderId="38" xfId="61" applyBorder="1" applyAlignment="1">
      <alignment horizontal="left" vertical="center"/>
      <protection/>
    </xf>
    <xf numFmtId="0" fontId="10" fillId="0" borderId="39" xfId="61" applyBorder="1" applyAlignment="1">
      <alignment horizontal="left" vertical="center"/>
      <protection/>
    </xf>
    <xf numFmtId="0" fontId="10" fillId="0" borderId="3" xfId="61" applyBorder="1">
      <alignment horizontal="left" vertical="center"/>
      <protection/>
    </xf>
    <xf numFmtId="0" fontId="10" fillId="0" borderId="46" xfId="61" applyBorder="1">
      <alignment horizontal="left" vertical="center"/>
      <protection/>
    </xf>
    <xf numFmtId="0" fontId="11" fillId="0" borderId="0" xfId="0" applyFont="1" applyBorder="1" applyAlignment="1">
      <alignment horizontal="right"/>
    </xf>
    <xf numFmtId="3" fontId="4" fillId="0" borderId="21" xfId="42" applyBorder="1">
      <alignment vertical="center"/>
      <protection/>
    </xf>
    <xf numFmtId="3" fontId="4" fillId="0" borderId="47" xfId="42" applyBorder="1">
      <alignment vertical="center"/>
      <protection/>
    </xf>
    <xf numFmtId="0" fontId="0" fillId="0" borderId="11" xfId="69" applyProtection="1">
      <alignment horizontal="center"/>
      <protection locked="0"/>
    </xf>
    <xf numFmtId="4" fontId="0" fillId="0" borderId="11" xfId="34" applyBorder="1" applyProtection="1">
      <alignment/>
      <protection locked="0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10" fillId="0" borderId="8" xfId="61" applyFont="1" applyBorder="1" applyAlignment="1">
      <alignment horizontal="left" vertical="center"/>
      <protection/>
    </xf>
    <xf numFmtId="0" fontId="0" fillId="0" borderId="11" xfId="69" applyFont="1" applyBorder="1" applyProtection="1">
      <alignment horizontal="center"/>
      <protection locked="0"/>
    </xf>
    <xf numFmtId="49" fontId="4" fillId="0" borderId="0" xfId="37" applyFont="1" applyProtection="1">
      <alignment horizontal="center"/>
      <protection/>
    </xf>
    <xf numFmtId="49" fontId="4" fillId="0" borderId="0" xfId="57" applyFont="1">
      <alignment/>
    </xf>
    <xf numFmtId="0" fontId="0" fillId="0" borderId="0" xfId="0" applyFill="1" applyAlignment="1">
      <alignment/>
    </xf>
    <xf numFmtId="166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2" fontId="4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4" fontId="0" fillId="0" borderId="11" xfId="34" applyNumberFormat="1" applyBorder="1" applyProtection="1">
      <alignment/>
      <protection locked="0"/>
    </xf>
    <xf numFmtId="4" fontId="0" fillId="0" borderId="11" xfId="0" applyNumberFormat="1" applyFont="1" applyBorder="1" applyAlignment="1" applyProtection="1">
      <alignment/>
      <protection locked="0"/>
    </xf>
    <xf numFmtId="0" fontId="0" fillId="0" borderId="0" xfId="0" applyAlignment="1">
      <alignment wrapText="1"/>
    </xf>
    <xf numFmtId="4" fontId="4" fillId="0" borderId="34" xfId="71" applyFont="1" applyBorder="1">
      <alignment/>
    </xf>
    <xf numFmtId="4" fontId="4" fillId="0" borderId="33" xfId="71" applyFont="1" applyBorder="1">
      <alignment/>
    </xf>
    <xf numFmtId="49" fontId="0" fillId="0" borderId="0" xfId="57" applyFont="1" applyAlignment="1">
      <alignment wrapText="1"/>
    </xf>
    <xf numFmtId="0" fontId="10" fillId="0" borderId="22" xfId="61" applyBorder="1" applyAlignment="1">
      <alignment horizontal="left" vertical="center" wrapText="1"/>
      <protection/>
    </xf>
    <xf numFmtId="0" fontId="10" fillId="0" borderId="20" xfId="61" applyBorder="1" applyAlignment="1">
      <alignment horizontal="left" vertical="center" wrapText="1"/>
      <protection/>
    </xf>
    <xf numFmtId="0" fontId="0" fillId="0" borderId="0" xfId="0" applyFont="1" applyAlignment="1">
      <alignment wrapText="1"/>
    </xf>
    <xf numFmtId="0" fontId="10" fillId="0" borderId="48" xfId="61" applyFont="1" applyBorder="1">
      <alignment horizontal="left" vertical="center"/>
      <protection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 wrapText="1"/>
    </xf>
    <xf numFmtId="49" fontId="0" fillId="0" borderId="0" xfId="38" applyFont="1" applyBorder="1" applyAlignment="1">
      <alignment horizontal="center" wrapText="1"/>
    </xf>
    <xf numFmtId="0" fontId="0" fillId="0" borderId="0" xfId="58" applyFont="1" applyBorder="1" applyAlignment="1" applyProtection="1">
      <alignment horizontal="left" wrapText="1"/>
      <protection/>
    </xf>
    <xf numFmtId="49" fontId="0" fillId="0" borderId="0" xfId="50" applyFont="1" applyBorder="1" applyAlignment="1">
      <alignment horizontal="left" wrapText="1"/>
    </xf>
    <xf numFmtId="166" fontId="0" fillId="0" borderId="0" xfId="51" applyNumberFormat="1" applyAlignment="1">
      <alignment wrapText="1"/>
    </xf>
    <xf numFmtId="164" fontId="0" fillId="0" borderId="0" xfId="43" applyAlignment="1">
      <alignment wrapText="1"/>
    </xf>
    <xf numFmtId="164" fontId="0" fillId="0" borderId="0" xfId="44" applyFill="1" applyAlignment="1">
      <alignment wrapText="1"/>
      <protection/>
    </xf>
    <xf numFmtId="0" fontId="0" fillId="0" borderId="0" xfId="0" applyFill="1" applyAlignment="1">
      <alignment wrapText="1"/>
    </xf>
    <xf numFmtId="4" fontId="0" fillId="0" borderId="0" xfId="35" applyFill="1" applyAlignment="1">
      <alignment wrapText="1"/>
      <protection/>
    </xf>
    <xf numFmtId="2" fontId="0" fillId="0" borderId="0" xfId="34" applyNumberFormat="1" applyFill="1" applyAlignment="1" applyProtection="1">
      <alignment wrapText="1"/>
      <protection/>
    </xf>
    <xf numFmtId="2" fontId="0" fillId="0" borderId="0" xfId="35" applyNumberFormat="1" applyFill="1" applyAlignment="1">
      <alignment wrapText="1"/>
      <protection/>
    </xf>
    <xf numFmtId="49" fontId="0" fillId="0" borderId="0" xfId="37" applyFont="1" applyProtection="1">
      <alignment horizontal="center"/>
      <protection/>
    </xf>
    <xf numFmtId="49" fontId="0" fillId="0" borderId="0" xfId="57" applyFont="1">
      <alignment/>
    </xf>
    <xf numFmtId="0" fontId="0" fillId="0" borderId="11" xfId="69" applyFont="1" applyProtection="1">
      <alignment horizontal="center"/>
      <protection locked="0"/>
    </xf>
    <xf numFmtId="0" fontId="0" fillId="0" borderId="0" xfId="70" applyFont="1" applyAlignment="1" applyProtection="1">
      <alignment wrapText="1"/>
      <protection locked="0"/>
    </xf>
    <xf numFmtId="49" fontId="2" fillId="0" borderId="0" xfId="37" applyProtection="1">
      <alignment horizontal="center"/>
      <protection/>
    </xf>
    <xf numFmtId="49" fontId="0" fillId="0" borderId="0" xfId="62" applyFont="1">
      <alignment horizontal="center"/>
    </xf>
    <xf numFmtId="49" fontId="0" fillId="0" borderId="0" xfId="39" applyFont="1" applyAlignment="1">
      <alignment horizontal="center"/>
    </xf>
    <xf numFmtId="49" fontId="0" fillId="0" borderId="0" xfId="50" applyFont="1" applyBorder="1">
      <alignment horizontal="left"/>
    </xf>
    <xf numFmtId="164" fontId="0" fillId="0" borderId="0" xfId="43" applyFont="1">
      <alignment/>
    </xf>
    <xf numFmtId="164" fontId="0" fillId="0" borderId="0" xfId="44" applyFont="1" applyFill="1">
      <alignment/>
      <protection/>
    </xf>
    <xf numFmtId="4" fontId="0" fillId="0" borderId="0" xfId="34" applyFont="1" applyFill="1" applyProtection="1">
      <alignment/>
      <protection/>
    </xf>
    <xf numFmtId="4" fontId="0" fillId="0" borderId="0" xfId="35" applyFont="1" applyFill="1">
      <alignment/>
      <protection/>
    </xf>
    <xf numFmtId="2" fontId="0" fillId="0" borderId="0" xfId="34" applyNumberFormat="1" applyFont="1" applyFill="1" applyProtection="1">
      <alignment/>
      <protection/>
    </xf>
    <xf numFmtId="0" fontId="0" fillId="0" borderId="0" xfId="0" applyFont="1" applyFill="1" applyAlignment="1">
      <alignment/>
    </xf>
    <xf numFmtId="0" fontId="0" fillId="35" borderId="0" xfId="58" applyFont="1" applyFill="1" applyBorder="1" applyAlignment="1" applyProtection="1">
      <alignment horizontal="left" wrapText="1"/>
      <protection/>
    </xf>
    <xf numFmtId="0" fontId="0" fillId="0" borderId="0" xfId="0" applyFont="1" applyFill="1" applyAlignment="1">
      <alignment wrapText="1"/>
    </xf>
    <xf numFmtId="0" fontId="0" fillId="0" borderId="0" xfId="58" applyFont="1" applyFill="1" applyBorder="1" applyAlignment="1" applyProtection="1">
      <alignment horizontal="left" wrapText="1"/>
      <protection/>
    </xf>
    <xf numFmtId="0" fontId="0" fillId="36" borderId="0" xfId="0" applyFill="1" applyAlignment="1">
      <alignment horizontal="center"/>
    </xf>
    <xf numFmtId="0" fontId="0" fillId="36" borderId="0" xfId="0" applyFont="1" applyFill="1" applyAlignment="1">
      <alignment horizontal="center"/>
    </xf>
    <xf numFmtId="0" fontId="0" fillId="36" borderId="0" xfId="0" applyFont="1" applyFill="1" applyAlignment="1">
      <alignment wrapText="1"/>
    </xf>
    <xf numFmtId="0" fontId="0" fillId="36" borderId="0" xfId="0" applyFill="1" applyAlignment="1">
      <alignment/>
    </xf>
    <xf numFmtId="166" fontId="0" fillId="36" borderId="0" xfId="0" applyNumberFormat="1" applyFill="1" applyAlignment="1">
      <alignment/>
    </xf>
    <xf numFmtId="2" fontId="0" fillId="36" borderId="0" xfId="0" applyNumberFormat="1" applyFill="1" applyAlignment="1">
      <alignment/>
    </xf>
    <xf numFmtId="2" fontId="0" fillId="36" borderId="0" xfId="0" applyNumberFormat="1" applyFont="1" applyFill="1" applyAlignment="1">
      <alignment/>
    </xf>
    <xf numFmtId="0" fontId="0" fillId="36" borderId="0" xfId="0" applyFill="1" applyAlignment="1">
      <alignment horizontal="center" wrapText="1"/>
    </xf>
    <xf numFmtId="49" fontId="0" fillId="36" borderId="0" xfId="38" applyFont="1" applyFill="1" applyBorder="1" applyAlignment="1">
      <alignment horizontal="center" wrapText="1"/>
    </xf>
    <xf numFmtId="0" fontId="0" fillId="36" borderId="0" xfId="58" applyFont="1" applyFill="1" applyBorder="1" applyAlignment="1" applyProtection="1">
      <alignment horizontal="left" wrapText="1"/>
      <protection/>
    </xf>
    <xf numFmtId="49" fontId="0" fillId="36" borderId="0" xfId="50" applyFont="1" applyFill="1" applyBorder="1" applyAlignment="1">
      <alignment horizontal="left" wrapText="1"/>
    </xf>
    <xf numFmtId="166" fontId="0" fillId="36" borderId="0" xfId="51" applyNumberFormat="1" applyFill="1" applyAlignment="1">
      <alignment wrapText="1"/>
    </xf>
    <xf numFmtId="164" fontId="0" fillId="36" borderId="0" xfId="43" applyFill="1" applyAlignment="1">
      <alignment wrapText="1"/>
    </xf>
    <xf numFmtId="164" fontId="0" fillId="36" borderId="0" xfId="44" applyFill="1" applyAlignment="1">
      <alignment wrapText="1"/>
      <protection/>
    </xf>
    <xf numFmtId="0" fontId="0" fillId="36" borderId="0" xfId="0" applyFill="1" applyAlignment="1">
      <alignment wrapText="1"/>
    </xf>
    <xf numFmtId="4" fontId="0" fillId="36" borderId="0" xfId="35" applyFill="1" applyAlignment="1">
      <alignment wrapText="1"/>
      <protection/>
    </xf>
    <xf numFmtId="2" fontId="0" fillId="36" borderId="0" xfId="34" applyNumberFormat="1" applyFill="1" applyAlignment="1" applyProtection="1">
      <alignment wrapText="1"/>
      <protection/>
    </xf>
    <xf numFmtId="2" fontId="0" fillId="36" borderId="0" xfId="35" applyNumberFormat="1" applyFill="1" applyAlignment="1">
      <alignment wrapText="1"/>
      <protection/>
    </xf>
    <xf numFmtId="0" fontId="0" fillId="36" borderId="0" xfId="0" applyFont="1" applyFill="1" applyAlignment="1">
      <alignment/>
    </xf>
    <xf numFmtId="0" fontId="4" fillId="36" borderId="0" xfId="0" applyFont="1" applyFill="1" applyAlignment="1">
      <alignment horizontal="center"/>
    </xf>
    <xf numFmtId="0" fontId="4" fillId="36" borderId="0" xfId="0" applyFont="1" applyFill="1" applyAlignment="1">
      <alignment/>
    </xf>
    <xf numFmtId="2" fontId="4" fillId="36" borderId="0" xfId="0" applyNumberFormat="1" applyFont="1" applyFill="1" applyAlignment="1">
      <alignment/>
    </xf>
    <xf numFmtId="0" fontId="0" fillId="36" borderId="0" xfId="0" applyFont="1" applyFill="1" applyAlignment="1">
      <alignment horizontal="center"/>
    </xf>
    <xf numFmtId="0" fontId="0" fillId="36" borderId="0" xfId="0" applyFont="1" applyFill="1" applyAlignment="1">
      <alignment/>
    </xf>
    <xf numFmtId="166" fontId="0" fillId="36" borderId="0" xfId="0" applyNumberFormat="1" applyFont="1" applyFill="1" applyAlignment="1">
      <alignment/>
    </xf>
    <xf numFmtId="2" fontId="0" fillId="36" borderId="0" xfId="0" applyNumberFormat="1" applyFont="1" applyFill="1" applyAlignment="1">
      <alignment/>
    </xf>
    <xf numFmtId="0" fontId="4" fillId="37" borderId="0" xfId="0" applyFont="1" applyFill="1" applyAlignment="1">
      <alignment/>
    </xf>
    <xf numFmtId="2" fontId="6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49" xfId="0" applyFont="1" applyBorder="1" applyAlignment="1" applyProtection="1">
      <alignment/>
      <protection locked="0"/>
    </xf>
    <xf numFmtId="0" fontId="0" fillId="0" borderId="49" xfId="0" applyFont="1" applyBorder="1" applyAlignment="1">
      <alignment/>
    </xf>
    <xf numFmtId="0" fontId="0" fillId="0" borderId="50" xfId="77" applyNumberFormat="1" applyFont="1" applyBorder="1">
      <alignment horizontal="left" vertical="center"/>
      <protection/>
    </xf>
    <xf numFmtId="0" fontId="4" fillId="0" borderId="19" xfId="77" applyNumberFormat="1" applyBorder="1">
      <alignment horizontal="left" vertical="center"/>
      <protection/>
    </xf>
    <xf numFmtId="0" fontId="4" fillId="0" borderId="21" xfId="77" applyNumberFormat="1" applyBorder="1">
      <alignment horizontal="left" vertical="center"/>
      <protection/>
    </xf>
    <xf numFmtId="0" fontId="0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11" fillId="0" borderId="51" xfId="77" applyNumberFormat="1" applyFont="1" applyBorder="1">
      <alignment horizontal="left" vertical="center"/>
      <protection/>
    </xf>
    <xf numFmtId="0" fontId="11" fillId="0" borderId="52" xfId="77" applyNumberFormat="1" applyFont="1" applyBorder="1">
      <alignment horizontal="left" vertical="center"/>
      <protection/>
    </xf>
    <xf numFmtId="0" fontId="4" fillId="0" borderId="51" xfId="77" applyNumberFormat="1" applyBorder="1">
      <alignment horizontal="left" vertical="center"/>
      <protection/>
    </xf>
    <xf numFmtId="0" fontId="4" fillId="0" borderId="37" xfId="77" applyNumberFormat="1" applyBorder="1">
      <alignment horizontal="left" vertical="center"/>
      <protection/>
    </xf>
    <xf numFmtId="0" fontId="10" fillId="0" borderId="35" xfId="61" applyFont="1" applyBorder="1">
      <alignment horizontal="left" vertical="center"/>
      <protection/>
    </xf>
    <xf numFmtId="3" fontId="4" fillId="0" borderId="35" xfId="42" applyBorder="1">
      <alignment vertical="center"/>
      <protection/>
    </xf>
    <xf numFmtId="3" fontId="4" fillId="0" borderId="44" xfId="42" applyBorder="1">
      <alignment vertical="center"/>
      <protection/>
    </xf>
    <xf numFmtId="0" fontId="10" fillId="0" borderId="44" xfId="61" applyFont="1" applyBorder="1">
      <alignment horizontal="left" vertical="center"/>
      <protection/>
    </xf>
    <xf numFmtId="0" fontId="10" fillId="0" borderId="35" xfId="61" applyBorder="1">
      <alignment horizontal="left" vertical="center"/>
      <protection/>
    </xf>
    <xf numFmtId="0" fontId="4" fillId="0" borderId="53" xfId="77" applyNumberFormat="1" applyBorder="1">
      <alignment horizontal="left" vertical="center"/>
      <protection/>
    </xf>
    <xf numFmtId="0" fontId="4" fillId="0" borderId="54" xfId="77" applyNumberFormat="1" applyBorder="1">
      <alignment horizontal="left" vertical="center"/>
      <protection/>
    </xf>
    <xf numFmtId="0" fontId="4" fillId="0" borderId="55" xfId="77" applyNumberFormat="1" applyBorder="1">
      <alignment horizontal="left" vertical="center"/>
      <protection/>
    </xf>
    <xf numFmtId="0" fontId="4" fillId="0" borderId="27" xfId="77" applyNumberFormat="1" applyBorder="1">
      <alignment horizontal="left" vertical="center"/>
      <protection/>
    </xf>
    <xf numFmtId="0" fontId="4" fillId="0" borderId="51" xfId="77" applyNumberFormat="1" applyFont="1" applyBorder="1">
      <alignment horizontal="left" vertical="center"/>
      <protection/>
    </xf>
    <xf numFmtId="0" fontId="10" fillId="0" borderId="51" xfId="61" applyBorder="1" applyAlignment="1">
      <alignment horizontal="center" vertical="center"/>
      <protection/>
    </xf>
    <xf numFmtId="0" fontId="10" fillId="0" borderId="52" xfId="61" applyBorder="1" applyAlignment="1">
      <alignment horizontal="center" vertical="center"/>
      <protection/>
    </xf>
    <xf numFmtId="0" fontId="7" fillId="0" borderId="51" xfId="0" applyFont="1" applyBorder="1" applyAlignment="1">
      <alignment/>
    </xf>
    <xf numFmtId="0" fontId="7" fillId="0" borderId="53" xfId="0" applyFont="1" applyBorder="1" applyAlignment="1">
      <alignment/>
    </xf>
    <xf numFmtId="0" fontId="7" fillId="0" borderId="37" xfId="0" applyFont="1" applyBorder="1" applyAlignment="1">
      <alignment/>
    </xf>
    <xf numFmtId="0" fontId="11" fillId="0" borderId="25" xfId="0" applyFont="1" applyBorder="1" applyAlignment="1">
      <alignment horizontal="right"/>
    </xf>
    <xf numFmtId="0" fontId="11" fillId="0" borderId="54" xfId="0" applyFont="1" applyBorder="1" applyAlignment="1">
      <alignment horizontal="right"/>
    </xf>
    <xf numFmtId="0" fontId="0" fillId="0" borderId="56" xfId="77" applyNumberFormat="1" applyFont="1" applyBorder="1">
      <alignment horizontal="left" vertical="center"/>
      <protection/>
    </xf>
    <xf numFmtId="0" fontId="0" fillId="0" borderId="17" xfId="77" applyNumberFormat="1" applyFont="1" applyBorder="1">
      <alignment horizontal="left" vertical="center"/>
      <protection/>
    </xf>
    <xf numFmtId="0" fontId="0" fillId="0" borderId="57" xfId="77" applyNumberFormat="1" applyFont="1" applyBorder="1">
      <alignment horizontal="left" vertical="center"/>
      <protection/>
    </xf>
    <xf numFmtId="0" fontId="0" fillId="0" borderId="51" xfId="77" applyNumberFormat="1" applyFont="1" applyBorder="1">
      <alignment horizontal="left" vertical="center"/>
      <protection/>
    </xf>
    <xf numFmtId="0" fontId="0" fillId="0" borderId="53" xfId="77" applyNumberFormat="1" applyFont="1" applyBorder="1">
      <alignment horizontal="left" vertical="center"/>
      <protection/>
    </xf>
    <xf numFmtId="0" fontId="0" fillId="0" borderId="37" xfId="77" applyNumberFormat="1" applyFont="1" applyBorder="1">
      <alignment horizontal="left" vertical="center"/>
      <protection/>
    </xf>
    <xf numFmtId="0" fontId="11" fillId="0" borderId="58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13" fillId="20" borderId="59" xfId="0" applyFont="1" applyFill="1" applyBorder="1" applyAlignment="1">
      <alignment horizontal="center"/>
    </xf>
    <xf numFmtId="0" fontId="13" fillId="20" borderId="28" xfId="0" applyFont="1" applyFill="1" applyBorder="1" applyAlignment="1">
      <alignment horizontal="center"/>
    </xf>
    <xf numFmtId="0" fontId="13" fillId="20" borderId="60" xfId="0" applyFont="1" applyFill="1" applyBorder="1" applyAlignment="1">
      <alignment horizontal="center"/>
    </xf>
    <xf numFmtId="0" fontId="13" fillId="20" borderId="61" xfId="0" applyFont="1" applyFill="1" applyBorder="1" applyAlignment="1">
      <alignment horizontal="center"/>
    </xf>
    <xf numFmtId="0" fontId="10" fillId="0" borderId="51" xfId="0" applyFont="1" applyBorder="1" applyAlignment="1">
      <alignment horizontal="left"/>
    </xf>
    <xf numFmtId="0" fontId="10" fillId="0" borderId="53" xfId="0" applyFont="1" applyBorder="1" applyAlignment="1">
      <alignment horizontal="left"/>
    </xf>
    <xf numFmtId="0" fontId="10" fillId="0" borderId="52" xfId="0" applyFont="1" applyBorder="1" applyAlignment="1">
      <alignment horizontal="left"/>
    </xf>
    <xf numFmtId="0" fontId="10" fillId="0" borderId="25" xfId="0" applyFont="1" applyBorder="1" applyAlignment="1">
      <alignment/>
    </xf>
    <xf numFmtId="0" fontId="10" fillId="0" borderId="54" xfId="0" applyFont="1" applyBorder="1" applyAlignment="1">
      <alignment/>
    </xf>
    <xf numFmtId="0" fontId="10" fillId="0" borderId="62" xfId="0" applyFont="1" applyBorder="1" applyAlignment="1">
      <alignment/>
    </xf>
    <xf numFmtId="0" fontId="10" fillId="0" borderId="35" xfId="0" applyFont="1" applyBorder="1" applyAlignment="1">
      <alignment/>
    </xf>
    <xf numFmtId="0" fontId="10" fillId="0" borderId="51" xfId="0" applyFont="1" applyBorder="1" applyAlignment="1">
      <alignment/>
    </xf>
    <xf numFmtId="0" fontId="10" fillId="0" borderId="44" xfId="0" applyFont="1" applyBorder="1" applyAlignment="1">
      <alignment/>
    </xf>
    <xf numFmtId="0" fontId="4" fillId="0" borderId="63" xfId="77" applyNumberFormat="1" applyBorder="1">
      <alignment horizontal="left" vertical="center"/>
      <protection/>
    </xf>
    <xf numFmtId="0" fontId="4" fillId="0" borderId="0" xfId="77" applyNumberFormat="1" applyBorder="1">
      <alignment horizontal="left" vertical="center"/>
      <protection/>
    </xf>
    <xf numFmtId="0" fontId="4" fillId="0" borderId="12" xfId="77" applyNumberFormat="1" applyBorder="1">
      <alignment horizontal="left" vertical="center"/>
      <protection/>
    </xf>
    <xf numFmtId="0" fontId="10" fillId="0" borderId="63" xfId="0" applyFont="1" applyBorder="1" applyAlignment="1">
      <alignment vertical="top"/>
    </xf>
    <xf numFmtId="0" fontId="10" fillId="0" borderId="0" xfId="0" applyFont="1" applyBorder="1" applyAlignment="1">
      <alignment vertical="top"/>
    </xf>
    <xf numFmtId="0" fontId="10" fillId="0" borderId="12" xfId="0" applyFont="1" applyBorder="1" applyAlignment="1">
      <alignment vertical="top"/>
    </xf>
    <xf numFmtId="0" fontId="0" fillId="0" borderId="63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2" xfId="0" applyBorder="1" applyAlignment="1">
      <alignment vertical="top"/>
    </xf>
    <xf numFmtId="0" fontId="7" fillId="0" borderId="54" xfId="0" applyFont="1" applyBorder="1" applyAlignment="1">
      <alignment/>
    </xf>
    <xf numFmtId="0" fontId="7" fillId="0" borderId="55" xfId="0" applyFont="1" applyBorder="1" applyAlignment="1">
      <alignment/>
    </xf>
    <xf numFmtId="0" fontId="7" fillId="0" borderId="26" xfId="0" applyFont="1" applyBorder="1" applyAlignment="1">
      <alignment/>
    </xf>
    <xf numFmtId="0" fontId="10" fillId="0" borderId="51" xfId="61" applyBorder="1">
      <alignment horizontal="left" vertical="center"/>
      <protection/>
    </xf>
    <xf numFmtId="0" fontId="10" fillId="0" borderId="53" xfId="61" applyBorder="1">
      <alignment horizontal="left" vertical="center"/>
      <protection/>
    </xf>
    <xf numFmtId="0" fontId="10" fillId="0" borderId="37" xfId="61" applyBorder="1">
      <alignment horizontal="left" vertical="center"/>
      <protection/>
    </xf>
    <xf numFmtId="0" fontId="11" fillId="0" borderId="51" xfId="0" applyFont="1" applyBorder="1" applyAlignment="1">
      <alignment horizontal="right"/>
    </xf>
    <xf numFmtId="0" fontId="11" fillId="0" borderId="53" xfId="0" applyFont="1" applyBorder="1" applyAlignment="1">
      <alignment horizontal="right"/>
    </xf>
    <xf numFmtId="0" fontId="11" fillId="0" borderId="52" xfId="0" applyFont="1" applyBorder="1" applyAlignment="1">
      <alignment horizontal="right"/>
    </xf>
    <xf numFmtId="0" fontId="7" fillId="0" borderId="64" xfId="0" applyFont="1" applyBorder="1" applyAlignment="1">
      <alignment/>
    </xf>
    <xf numFmtId="0" fontId="7" fillId="0" borderId="49" xfId="0" applyFont="1" applyBorder="1" applyAlignment="1">
      <alignment/>
    </xf>
    <xf numFmtId="0" fontId="7" fillId="0" borderId="24" xfId="0" applyFont="1" applyBorder="1" applyAlignment="1">
      <alignment/>
    </xf>
    <xf numFmtId="0" fontId="10" fillId="0" borderId="65" xfId="0" applyFont="1" applyBorder="1" applyAlignment="1">
      <alignment/>
    </xf>
    <xf numFmtId="0" fontId="10" fillId="0" borderId="39" xfId="0" applyFont="1" applyBorder="1" applyAlignment="1">
      <alignment/>
    </xf>
    <xf numFmtId="0" fontId="10" fillId="0" borderId="58" xfId="0" applyFont="1" applyBorder="1" applyAlignment="1">
      <alignment/>
    </xf>
    <xf numFmtId="0" fontId="10" fillId="0" borderId="12" xfId="0" applyFont="1" applyBorder="1" applyAlignment="1">
      <alignment/>
    </xf>
    <xf numFmtId="0" fontId="7" fillId="0" borderId="66" xfId="0" applyFont="1" applyBorder="1" applyAlignment="1">
      <alignment/>
    </xf>
    <xf numFmtId="0" fontId="0" fillId="0" borderId="63" xfId="0" applyBorder="1" applyAlignment="1">
      <alignment/>
    </xf>
    <xf numFmtId="0" fontId="0" fillId="0" borderId="0" xfId="0" applyBorder="1" applyAlignment="1">
      <alignment/>
    </xf>
    <xf numFmtId="0" fontId="0" fillId="0" borderId="67" xfId="0" applyBorder="1" applyAlignment="1">
      <alignment/>
    </xf>
    <xf numFmtId="0" fontId="0" fillId="0" borderId="19" xfId="0" applyBorder="1" applyAlignment="1">
      <alignment/>
    </xf>
    <xf numFmtId="0" fontId="0" fillId="0" borderId="21" xfId="0" applyBorder="1" applyAlignment="1">
      <alignment/>
    </xf>
    <xf numFmtId="0" fontId="4" fillId="0" borderId="26" xfId="77" applyNumberFormat="1" applyBorder="1">
      <alignment horizontal="left" vertical="center"/>
      <protection/>
    </xf>
    <xf numFmtId="0" fontId="10" fillId="0" borderId="37" xfId="61" applyBorder="1" applyAlignment="1">
      <alignment horizontal="center" vertical="center"/>
      <protection/>
    </xf>
    <xf numFmtId="0" fontId="4" fillId="0" borderId="35" xfId="77" applyNumberFormat="1" applyBorder="1">
      <alignment horizontal="left" vertical="center"/>
      <protection/>
    </xf>
    <xf numFmtId="0" fontId="7" fillId="0" borderId="60" xfId="61" applyFont="1" applyBorder="1" applyAlignment="1">
      <alignment horizontal="center" vertical="center"/>
      <protection/>
    </xf>
    <xf numFmtId="0" fontId="7" fillId="0" borderId="16" xfId="61" applyFont="1" applyBorder="1" applyAlignment="1">
      <alignment horizontal="center" vertical="center"/>
      <protection/>
    </xf>
    <xf numFmtId="0" fontId="7" fillId="0" borderId="50" xfId="61" applyFont="1" applyBorder="1" applyAlignment="1">
      <alignment horizontal="center" vertical="center"/>
      <protection/>
    </xf>
    <xf numFmtId="0" fontId="7" fillId="0" borderId="20" xfId="61" applyFont="1" applyBorder="1" applyAlignment="1">
      <alignment horizontal="center" vertical="center"/>
      <protection/>
    </xf>
    <xf numFmtId="0" fontId="4" fillId="0" borderId="68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7" fillId="0" borderId="65" xfId="61" applyFont="1" applyBorder="1" applyAlignment="1">
      <alignment horizontal="center" vertical="center"/>
      <protection/>
    </xf>
    <xf numFmtId="0" fontId="7" fillId="0" borderId="39" xfId="61" applyFont="1" applyBorder="1" applyAlignment="1">
      <alignment horizontal="center" vertical="center"/>
      <protection/>
    </xf>
    <xf numFmtId="0" fontId="4" fillId="0" borderId="56" xfId="77" applyNumberFormat="1" applyFont="1" applyBorder="1" applyAlignment="1">
      <alignment horizontal="left" vertical="center" wrapText="1"/>
      <protection/>
    </xf>
    <xf numFmtId="0" fontId="4" fillId="0" borderId="17" xfId="77" applyNumberFormat="1" applyBorder="1" applyAlignment="1">
      <alignment horizontal="left" vertical="center" wrapText="1"/>
      <protection/>
    </xf>
    <xf numFmtId="0" fontId="4" fillId="0" borderId="18" xfId="77" applyNumberFormat="1" applyBorder="1" applyAlignment="1">
      <alignment horizontal="left" vertical="center" wrapText="1"/>
      <protection/>
    </xf>
    <xf numFmtId="0" fontId="12" fillId="20" borderId="72" xfId="0" applyFont="1" applyFill="1" applyBorder="1" applyAlignment="1" applyProtection="1">
      <alignment horizontal="center" vertical="center"/>
      <protection locked="0"/>
    </xf>
    <xf numFmtId="0" fontId="12" fillId="20" borderId="73" xfId="0" applyFont="1" applyFill="1" applyBorder="1" applyAlignment="1" applyProtection="1">
      <alignment horizontal="center" vertical="center"/>
      <protection locked="0"/>
    </xf>
    <xf numFmtId="0" fontId="0" fillId="0" borderId="73" xfId="0" applyBorder="1" applyAlignment="1">
      <alignment vertical="center"/>
    </xf>
    <xf numFmtId="0" fontId="0" fillId="0" borderId="74" xfId="0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75" xfId="0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32" xfId="0" applyBorder="1" applyAlignment="1">
      <alignment vertical="center"/>
    </xf>
    <xf numFmtId="0" fontId="13" fillId="20" borderId="72" xfId="0" applyFont="1" applyFill="1" applyBorder="1" applyAlignment="1">
      <alignment horizontal="center" vertical="center"/>
    </xf>
    <xf numFmtId="0" fontId="13" fillId="20" borderId="73" xfId="0" applyFont="1" applyFill="1" applyBorder="1" applyAlignment="1">
      <alignment horizontal="center" vertical="center"/>
    </xf>
    <xf numFmtId="0" fontId="13" fillId="20" borderId="74" xfId="0" applyFont="1" applyFill="1" applyBorder="1" applyAlignment="1">
      <alignment horizontal="center" vertical="center"/>
    </xf>
    <xf numFmtId="0" fontId="0" fillId="0" borderId="76" xfId="0" applyBorder="1" applyAlignment="1">
      <alignment/>
    </xf>
    <xf numFmtId="0" fontId="0" fillId="0" borderId="53" xfId="0" applyBorder="1" applyAlignment="1">
      <alignment/>
    </xf>
    <xf numFmtId="0" fontId="7" fillId="0" borderId="54" xfId="0" applyFont="1" applyBorder="1" applyAlignment="1">
      <alignment horizontal="center"/>
    </xf>
    <xf numFmtId="0" fontId="7" fillId="0" borderId="5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11" fillId="0" borderId="35" xfId="0" applyFont="1" applyBorder="1" applyAlignment="1">
      <alignment horizontal="right"/>
    </xf>
  </cellXfs>
  <cellStyles count="7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enaJednPolozky" xfId="34"/>
    <cellStyle name="CenaPolozkyCelk" xfId="35"/>
    <cellStyle name="CenaPolozkyHZSCelk" xfId="36"/>
    <cellStyle name="CisloOddilu" xfId="37"/>
    <cellStyle name="CisloPolozky" xfId="38"/>
    <cellStyle name="CisloSpecif" xfId="39"/>
    <cellStyle name="Comma" xfId="40"/>
    <cellStyle name="Comma [0]" xfId="41"/>
    <cellStyle name="Čísla v krycím listu" xfId="42"/>
    <cellStyle name="HmotnJednPolozky" xfId="43"/>
    <cellStyle name="HmotnPolozkyCelk" xfId="44"/>
    <cellStyle name="Hyperlink" xfId="45"/>
    <cellStyle name="Chybně" xfId="46"/>
    <cellStyle name="Kontrolní buňka" xfId="47"/>
    <cellStyle name="Currency" xfId="48"/>
    <cellStyle name="Currency [0]" xfId="49"/>
    <cellStyle name="MJPolozky" xfId="50"/>
    <cellStyle name="MnozstviPolozky" xfId="51"/>
    <cellStyle name="Nadpis 1" xfId="52"/>
    <cellStyle name="Nadpis 2" xfId="53"/>
    <cellStyle name="Nadpis 3" xfId="54"/>
    <cellStyle name="Nadpis 4" xfId="55"/>
    <cellStyle name="Název" xfId="56"/>
    <cellStyle name="NazevOddilu" xfId="57"/>
    <cellStyle name="NazevPolozky" xfId="58"/>
    <cellStyle name="NazevSouctuOddilu" xfId="59"/>
    <cellStyle name="Neutrální" xfId="60"/>
    <cellStyle name="Pevné texty v krycím listu" xfId="61"/>
    <cellStyle name="PoradCisloPolozky" xfId="62"/>
    <cellStyle name="PorizovaniSkutecnosti" xfId="63"/>
    <cellStyle name="Followed Hyperlink" xfId="64"/>
    <cellStyle name="Poznámka" xfId="65"/>
    <cellStyle name="Percent" xfId="66"/>
    <cellStyle name="ProcentoPrirazPol" xfId="67"/>
    <cellStyle name="Propojená buňka" xfId="68"/>
    <cellStyle name="RekapCisloOdd" xfId="69"/>
    <cellStyle name="RekapNazOdd" xfId="70"/>
    <cellStyle name="RekapOddiluSoucet" xfId="71"/>
    <cellStyle name="RekapTonaz" xfId="72"/>
    <cellStyle name="SoucetHmotOddilu" xfId="73"/>
    <cellStyle name="SoucetMontaziOddilu" xfId="74"/>
    <cellStyle name="Správně" xfId="75"/>
    <cellStyle name="Text upozornění" xfId="76"/>
    <cellStyle name="Text v krycím listu" xfId="77"/>
    <cellStyle name="TonazSute" xfId="78"/>
    <cellStyle name="Vstup" xfId="79"/>
    <cellStyle name="VykazPolozka" xfId="80"/>
    <cellStyle name="VykazPorCisPolozky" xfId="81"/>
    <cellStyle name="VykazVzorec" xfId="82"/>
    <cellStyle name="VypocetSkutecnosti" xfId="83"/>
    <cellStyle name="Výpočet" xfId="84"/>
    <cellStyle name="Výstup" xfId="85"/>
    <cellStyle name="Vysvětlující text" xfId="86"/>
    <cellStyle name="Zvýraznění 1" xfId="87"/>
    <cellStyle name="Zvýraznění 2" xfId="88"/>
    <cellStyle name="Zvýraznění 3" xfId="89"/>
    <cellStyle name="Zvýraznění 4" xfId="90"/>
    <cellStyle name="Zvýraznění 5" xfId="91"/>
    <cellStyle name="Zvýraznění 6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>
    <pageSetUpPr fitToPage="1"/>
  </sheetPr>
  <dimension ref="A1:K728"/>
  <sheetViews>
    <sheetView tabSelected="1" zoomScalePageLayoutView="0" workbookViewId="0" topLeftCell="A259">
      <selection activeCell="C278" sqref="C278"/>
    </sheetView>
  </sheetViews>
  <sheetFormatPr defaultColWidth="9.00390625" defaultRowHeight="12.75"/>
  <cols>
    <col min="1" max="1" width="5.75390625" style="0" customWidth="1"/>
    <col min="2" max="2" width="12.25390625" style="0" customWidth="1"/>
    <col min="3" max="3" width="45.875" style="0" customWidth="1"/>
    <col min="5" max="5" width="13.875" style="0" customWidth="1"/>
    <col min="6" max="6" width="12.625" style="0" customWidth="1"/>
    <col min="7" max="7" width="12.125" style="0" customWidth="1"/>
    <col min="8" max="9" width="14.875" style="0" customWidth="1"/>
    <col min="10" max="10" width="13.875" style="0" customWidth="1"/>
    <col min="11" max="11" width="14.25390625" style="0" customWidth="1"/>
  </cols>
  <sheetData>
    <row r="1" spans="1:11" ht="12.75">
      <c r="A1" s="2" t="s">
        <v>16</v>
      </c>
      <c r="B1" s="2"/>
      <c r="C1" s="3"/>
      <c r="D1" s="3"/>
      <c r="E1" s="3"/>
      <c r="F1" s="4"/>
      <c r="G1" s="180"/>
      <c r="H1" s="181"/>
      <c r="I1" s="181"/>
      <c r="J1" s="181"/>
      <c r="K1" s="181"/>
    </row>
    <row r="2" spans="1:11" ht="12.75">
      <c r="A2" s="117"/>
      <c r="B2" s="5"/>
      <c r="C2" s="184" t="s">
        <v>448</v>
      </c>
      <c r="D2" s="185"/>
      <c r="E2" s="185"/>
      <c r="F2" s="185"/>
      <c r="G2" s="185"/>
      <c r="H2" s="185"/>
      <c r="I2" s="185"/>
      <c r="J2" s="185"/>
      <c r="K2" s="186"/>
    </row>
    <row r="3" spans="1:11" ht="12.75">
      <c r="A3" s="5" t="s">
        <v>27</v>
      </c>
      <c r="B3" s="5"/>
      <c r="C3" s="184" t="s">
        <v>448</v>
      </c>
      <c r="D3" s="185"/>
      <c r="E3" s="185"/>
      <c r="F3" s="185"/>
      <c r="G3" s="185"/>
      <c r="H3" s="185"/>
      <c r="I3" s="185"/>
      <c r="J3" s="185"/>
      <c r="K3" s="186"/>
    </row>
    <row r="4" spans="1:11" ht="13.5" thickBot="1">
      <c r="A4" s="5" t="s">
        <v>1</v>
      </c>
      <c r="B4" s="5"/>
      <c r="C4" s="6"/>
      <c r="D4" s="5"/>
      <c r="E4" s="5" t="s">
        <v>2</v>
      </c>
      <c r="F4" s="7"/>
      <c r="G4" s="8"/>
      <c r="H4" s="182"/>
      <c r="I4" s="183"/>
      <c r="J4" s="183"/>
      <c r="K4" s="183"/>
    </row>
    <row r="5" spans="1:11" ht="12.75">
      <c r="A5" s="9" t="s">
        <v>3</v>
      </c>
      <c r="B5" s="10"/>
      <c r="C5" s="10"/>
      <c r="D5" s="11"/>
      <c r="E5" s="11"/>
      <c r="F5" s="12"/>
      <c r="G5" s="13"/>
      <c r="H5" s="14" t="s">
        <v>4</v>
      </c>
      <c r="I5" s="14"/>
      <c r="J5" s="14"/>
      <c r="K5" s="15"/>
    </row>
    <row r="6" spans="1:11" ht="12.75">
      <c r="A6" s="16" t="s">
        <v>5</v>
      </c>
      <c r="B6" s="17" t="s">
        <v>6</v>
      </c>
      <c r="C6" s="17"/>
      <c r="D6" s="57" t="s">
        <v>28</v>
      </c>
      <c r="E6" s="58" t="s">
        <v>29</v>
      </c>
      <c r="F6" s="56" t="s">
        <v>30</v>
      </c>
      <c r="G6" s="18" t="s">
        <v>8</v>
      </c>
      <c r="H6" s="19" t="s">
        <v>9</v>
      </c>
      <c r="I6" s="20"/>
      <c r="J6" s="19" t="s">
        <v>10</v>
      </c>
      <c r="K6" s="21"/>
    </row>
    <row r="7" spans="1:11" ht="12.75">
      <c r="A7" s="22" t="s">
        <v>11</v>
      </c>
      <c r="B7" s="23" t="s">
        <v>12</v>
      </c>
      <c r="C7" s="23" t="s">
        <v>13</v>
      </c>
      <c r="D7" s="23" t="s">
        <v>14</v>
      </c>
      <c r="E7" s="59"/>
      <c r="F7" s="24" t="s">
        <v>15</v>
      </c>
      <c r="G7" s="25" t="s">
        <v>15</v>
      </c>
      <c r="H7" s="23" t="s">
        <v>7</v>
      </c>
      <c r="I7" s="23" t="s">
        <v>18</v>
      </c>
      <c r="J7" s="23" t="s">
        <v>7</v>
      </c>
      <c r="K7" s="26" t="s">
        <v>18</v>
      </c>
    </row>
    <row r="8" spans="1:11" ht="12.75" customHeight="1" thickBot="1">
      <c r="A8" s="27"/>
      <c r="B8" s="28">
        <v>1</v>
      </c>
      <c r="C8" s="28">
        <v>2</v>
      </c>
      <c r="D8" s="29">
        <v>3</v>
      </c>
      <c r="E8" s="29">
        <v>4</v>
      </c>
      <c r="F8" s="30">
        <v>5</v>
      </c>
      <c r="G8" s="30">
        <v>6</v>
      </c>
      <c r="H8" s="30">
        <v>7</v>
      </c>
      <c r="I8" s="30">
        <v>8</v>
      </c>
      <c r="J8" s="30">
        <v>9</v>
      </c>
      <c r="K8" s="31">
        <v>10</v>
      </c>
    </row>
    <row r="9" spans="1:11" ht="12.75" customHeight="1">
      <c r="A9" s="124"/>
      <c r="B9" s="124"/>
      <c r="C9" s="124"/>
      <c r="D9" s="124"/>
      <c r="E9" s="124"/>
      <c r="F9" s="124"/>
      <c r="G9" s="124"/>
      <c r="H9" s="124"/>
      <c r="I9" s="124"/>
      <c r="J9" s="124"/>
      <c r="K9" s="124"/>
    </row>
    <row r="10" spans="2:11" ht="12.75">
      <c r="B10" s="99">
        <v>61</v>
      </c>
      <c r="C10" s="100" t="s">
        <v>378</v>
      </c>
      <c r="G10" s="105"/>
      <c r="H10" s="105"/>
      <c r="I10" s="105"/>
      <c r="J10" s="108"/>
      <c r="K10" s="111"/>
    </row>
    <row r="11" spans="2:11" ht="15">
      <c r="B11" s="140"/>
      <c r="C11" s="104"/>
      <c r="K11" s="109"/>
    </row>
    <row r="12" spans="1:11" ht="12.75">
      <c r="A12" s="98">
        <v>1</v>
      </c>
      <c r="B12" s="123" t="s">
        <v>379</v>
      </c>
      <c r="C12" s="120" t="s">
        <v>380</v>
      </c>
      <c r="D12" t="s">
        <v>78</v>
      </c>
      <c r="E12" s="106">
        <f>SUM(E13:E16)</f>
        <v>12.866</v>
      </c>
      <c r="G12" s="105"/>
      <c r="H12" s="105"/>
      <c r="I12" s="105"/>
      <c r="J12" s="108">
        <v>0</v>
      </c>
      <c r="K12" s="110">
        <f>PRODUCT(E12,J12)</f>
        <v>0</v>
      </c>
    </row>
    <row r="13" spans="1:11" ht="12.75">
      <c r="A13" s="98"/>
      <c r="B13" s="123"/>
      <c r="C13" s="120" t="s">
        <v>381</v>
      </c>
      <c r="E13" s="106"/>
      <c r="G13" s="105"/>
      <c r="H13" s="105"/>
      <c r="I13" s="105"/>
      <c r="J13" s="108"/>
      <c r="K13" s="110"/>
    </row>
    <row r="14" spans="1:11" ht="12.75">
      <c r="A14" s="98"/>
      <c r="B14" s="123"/>
      <c r="C14" s="120" t="s">
        <v>382</v>
      </c>
      <c r="E14" s="106">
        <v>3.3</v>
      </c>
      <c r="G14" s="105"/>
      <c r="H14" s="105"/>
      <c r="I14" s="105"/>
      <c r="J14" s="108"/>
      <c r="K14" s="110"/>
    </row>
    <row r="15" spans="1:11" ht="12.75">
      <c r="A15" s="98"/>
      <c r="B15" s="123"/>
      <c r="C15" s="120" t="s">
        <v>383</v>
      </c>
      <c r="E15" s="106">
        <v>4.416</v>
      </c>
      <c r="G15" s="105"/>
      <c r="H15" s="105"/>
      <c r="I15" s="105"/>
      <c r="J15" s="108"/>
      <c r="K15" s="110"/>
    </row>
    <row r="16" spans="1:11" ht="12.75">
      <c r="A16" s="98"/>
      <c r="B16" s="123"/>
      <c r="C16" s="120" t="s">
        <v>384</v>
      </c>
      <c r="E16" s="106">
        <v>5.15</v>
      </c>
      <c r="G16" s="105"/>
      <c r="H16" s="105"/>
      <c r="I16" s="105"/>
      <c r="J16" s="108"/>
      <c r="K16" s="110"/>
    </row>
    <row r="17" spans="1:11" ht="12.75">
      <c r="A17" s="98">
        <v>2</v>
      </c>
      <c r="B17" s="123">
        <v>612473185</v>
      </c>
      <c r="C17" s="32" t="s">
        <v>385</v>
      </c>
      <c r="D17" t="s">
        <v>84</v>
      </c>
      <c r="E17" s="106">
        <f>SUM(E18:E18)</f>
        <v>36.4</v>
      </c>
      <c r="G17" s="105"/>
      <c r="H17" s="105"/>
      <c r="I17" s="105"/>
      <c r="J17" s="108">
        <v>0</v>
      </c>
      <c r="K17" s="110">
        <f>PRODUCT(E17,J17)</f>
        <v>0</v>
      </c>
    </row>
    <row r="18" spans="1:11" ht="12.75">
      <c r="A18" s="98"/>
      <c r="B18" s="123"/>
      <c r="C18" s="120" t="s">
        <v>389</v>
      </c>
      <c r="E18" s="106">
        <v>36.4</v>
      </c>
      <c r="G18" s="105"/>
      <c r="H18" s="105"/>
      <c r="I18" s="105"/>
      <c r="J18" s="108"/>
      <c r="K18" s="110"/>
    </row>
    <row r="19" spans="1:11" ht="12.75">
      <c r="A19" s="98">
        <v>6</v>
      </c>
      <c r="B19" s="123" t="s">
        <v>386</v>
      </c>
      <c r="C19" s="32" t="s">
        <v>387</v>
      </c>
      <c r="D19" t="s">
        <v>78</v>
      </c>
      <c r="E19" s="106">
        <f>SUM(E20)</f>
        <v>0</v>
      </c>
      <c r="G19" s="105"/>
      <c r="H19" s="105"/>
      <c r="I19" s="105"/>
      <c r="J19" s="108">
        <v>0</v>
      </c>
      <c r="K19" s="110">
        <f>PRODUCT(E19,J19)</f>
        <v>0</v>
      </c>
    </row>
    <row r="20" spans="1:11" ht="12.75">
      <c r="A20" s="98"/>
      <c r="B20" s="123"/>
      <c r="C20" s="120"/>
      <c r="E20" s="106">
        <v>0</v>
      </c>
      <c r="G20" s="105"/>
      <c r="H20" s="105"/>
      <c r="I20" s="105"/>
      <c r="J20" s="108"/>
      <c r="K20" s="110"/>
    </row>
    <row r="21" spans="1:11" ht="12.75">
      <c r="A21" s="98"/>
      <c r="B21" s="123"/>
      <c r="C21" s="32"/>
      <c r="E21" s="106"/>
      <c r="G21" s="105"/>
      <c r="H21" s="105"/>
      <c r="I21" s="105"/>
      <c r="J21" s="108"/>
      <c r="K21" s="110"/>
    </row>
    <row r="22" spans="1:11" ht="12.75">
      <c r="A22" s="98"/>
      <c r="B22" s="123"/>
      <c r="C22" s="100" t="s">
        <v>388</v>
      </c>
      <c r="E22" s="106"/>
      <c r="G22" s="105"/>
      <c r="H22" s="105"/>
      <c r="I22" s="105"/>
      <c r="J22" s="108"/>
      <c r="K22" s="111">
        <f>SUM(K12:K21)</f>
        <v>0</v>
      </c>
    </row>
    <row r="23" spans="1:11" ht="12.75">
      <c r="A23" s="98"/>
      <c r="B23" s="123"/>
      <c r="C23" s="100"/>
      <c r="E23" s="106"/>
      <c r="G23" s="105"/>
      <c r="H23" s="105"/>
      <c r="I23" s="105"/>
      <c r="J23" s="108"/>
      <c r="K23" s="111"/>
    </row>
    <row r="24" spans="2:11" ht="12.75">
      <c r="B24" s="99">
        <v>62</v>
      </c>
      <c r="C24" s="100" t="s">
        <v>394</v>
      </c>
      <c r="G24" s="105"/>
      <c r="H24" s="105"/>
      <c r="I24" s="105"/>
      <c r="J24" s="108"/>
      <c r="K24" s="111"/>
    </row>
    <row r="25" spans="2:11" ht="15">
      <c r="B25" s="140"/>
      <c r="C25" s="104"/>
      <c r="K25" s="109"/>
    </row>
    <row r="26" spans="1:11" ht="25.5">
      <c r="A26" s="98">
        <v>1</v>
      </c>
      <c r="B26" s="123" t="s">
        <v>390</v>
      </c>
      <c r="C26" s="120" t="s">
        <v>391</v>
      </c>
      <c r="D26" t="s">
        <v>78</v>
      </c>
      <c r="E26" s="106">
        <f>SUM(E27:E28)</f>
        <v>3.3</v>
      </c>
      <c r="G26" s="105"/>
      <c r="H26" s="105"/>
      <c r="I26" s="105"/>
      <c r="J26" s="108">
        <v>0</v>
      </c>
      <c r="K26" s="110">
        <f>PRODUCT(E26,J26)</f>
        <v>0</v>
      </c>
    </row>
    <row r="27" spans="1:11" ht="12.75">
      <c r="A27" s="98"/>
      <c r="B27" s="123"/>
      <c r="C27" s="120" t="s">
        <v>392</v>
      </c>
      <c r="E27" s="106"/>
      <c r="G27" s="105"/>
      <c r="H27" s="105"/>
      <c r="I27" s="105"/>
      <c r="J27" s="108"/>
      <c r="K27" s="110"/>
    </row>
    <row r="28" spans="1:11" ht="12.75">
      <c r="A28" s="98"/>
      <c r="B28" s="123"/>
      <c r="C28" s="120" t="s">
        <v>382</v>
      </c>
      <c r="E28" s="106">
        <v>3.3</v>
      </c>
      <c r="G28" s="105"/>
      <c r="H28" s="105"/>
      <c r="I28" s="105"/>
      <c r="J28" s="108"/>
      <c r="K28" s="110"/>
    </row>
    <row r="29" spans="1:11" ht="12.75">
      <c r="A29" s="98">
        <v>2</v>
      </c>
      <c r="B29" s="123">
        <v>612473185</v>
      </c>
      <c r="C29" s="32" t="s">
        <v>385</v>
      </c>
      <c r="D29" t="s">
        <v>84</v>
      </c>
      <c r="E29" s="106">
        <f>SUM(E30:E30)</f>
        <v>6.6</v>
      </c>
      <c r="G29" s="105"/>
      <c r="H29" s="105"/>
      <c r="I29" s="105"/>
      <c r="J29" s="108">
        <v>0</v>
      </c>
      <c r="K29" s="110">
        <f>PRODUCT(E29,J29)</f>
        <v>0</v>
      </c>
    </row>
    <row r="30" spans="1:11" ht="12.75">
      <c r="A30" s="98"/>
      <c r="B30" s="123"/>
      <c r="C30" s="120" t="s">
        <v>393</v>
      </c>
      <c r="E30" s="106">
        <v>6.6</v>
      </c>
      <c r="G30" s="105"/>
      <c r="H30" s="105"/>
      <c r="I30" s="105"/>
      <c r="J30" s="108"/>
      <c r="K30" s="110"/>
    </row>
    <row r="31" spans="1:11" ht="12.75">
      <c r="A31" s="98"/>
      <c r="B31" s="123"/>
      <c r="C31" s="32"/>
      <c r="E31" s="106"/>
      <c r="G31" s="105"/>
      <c r="H31" s="105"/>
      <c r="I31" s="105"/>
      <c r="J31" s="108"/>
      <c r="K31" s="110"/>
    </row>
    <row r="32" spans="1:11" ht="12.75">
      <c r="A32" s="98"/>
      <c r="B32" s="123"/>
      <c r="C32" s="100" t="s">
        <v>395</v>
      </c>
      <c r="E32" s="106"/>
      <c r="G32" s="105"/>
      <c r="H32" s="105"/>
      <c r="I32" s="105"/>
      <c r="J32" s="108"/>
      <c r="K32" s="111">
        <f>SUM(K26:K31)</f>
        <v>0</v>
      </c>
    </row>
    <row r="33" spans="1:11" ht="12.75">
      <c r="A33" s="98"/>
      <c r="B33" s="123"/>
      <c r="C33" s="100"/>
      <c r="E33" s="106"/>
      <c r="G33" s="105"/>
      <c r="H33" s="105"/>
      <c r="I33" s="105"/>
      <c r="J33" s="108"/>
      <c r="K33" s="111"/>
    </row>
    <row r="34" spans="2:11" ht="12.75">
      <c r="B34" s="99">
        <v>64</v>
      </c>
      <c r="C34" s="100" t="s">
        <v>207</v>
      </c>
      <c r="G34" s="105"/>
      <c r="H34" s="105"/>
      <c r="I34" s="105"/>
      <c r="J34" s="108"/>
      <c r="K34" s="111"/>
    </row>
    <row r="35" spans="3:11" ht="12.75">
      <c r="C35" s="100"/>
      <c r="G35" s="105"/>
      <c r="H35" s="105"/>
      <c r="I35" s="105"/>
      <c r="J35" s="108"/>
      <c r="K35" s="111"/>
    </row>
    <row r="36" spans="1:11" ht="38.25">
      <c r="A36" s="98">
        <v>1</v>
      </c>
      <c r="B36" s="98" t="s">
        <v>208</v>
      </c>
      <c r="C36" s="120" t="s">
        <v>218</v>
      </c>
      <c r="D36" t="s">
        <v>101</v>
      </c>
      <c r="E36" s="106">
        <f>SUM(E37)</f>
        <v>1</v>
      </c>
      <c r="G36" s="105"/>
      <c r="H36" s="105"/>
      <c r="I36" s="105"/>
      <c r="J36" s="108">
        <v>0</v>
      </c>
      <c r="K36" s="110">
        <f>PRODUCT(E36,J36)</f>
        <v>0</v>
      </c>
    </row>
    <row r="37" spans="1:11" ht="12.75">
      <c r="A37" s="98"/>
      <c r="B37" s="98"/>
      <c r="C37" s="120" t="s">
        <v>209</v>
      </c>
      <c r="E37" s="106">
        <v>1</v>
      </c>
      <c r="G37" s="105"/>
      <c r="H37" s="105"/>
      <c r="I37" s="105"/>
      <c r="J37" s="108"/>
      <c r="K37" s="110"/>
    </row>
    <row r="38" spans="1:11" ht="51">
      <c r="A38" s="98">
        <v>2</v>
      </c>
      <c r="B38" s="98" t="s">
        <v>208</v>
      </c>
      <c r="C38" s="120" t="s">
        <v>217</v>
      </c>
      <c r="D38" t="s">
        <v>101</v>
      </c>
      <c r="E38" s="106">
        <f>SUM(E39)</f>
        <v>2</v>
      </c>
      <c r="G38" s="105"/>
      <c r="H38" s="105"/>
      <c r="I38" s="105"/>
      <c r="J38" s="108">
        <v>0</v>
      </c>
      <c r="K38" s="110">
        <f>PRODUCT(E38,J38)</f>
        <v>0</v>
      </c>
    </row>
    <row r="39" spans="1:11" ht="12.75">
      <c r="A39" s="98"/>
      <c r="B39" s="98"/>
      <c r="C39" s="120" t="s">
        <v>210</v>
      </c>
      <c r="E39" s="106">
        <v>2</v>
      </c>
      <c r="G39" s="105"/>
      <c r="H39" s="105"/>
      <c r="I39" s="105"/>
      <c r="J39" s="108"/>
      <c r="K39" s="110"/>
    </row>
    <row r="40" spans="1:11" ht="51">
      <c r="A40" s="98">
        <v>3</v>
      </c>
      <c r="B40" s="98" t="s">
        <v>208</v>
      </c>
      <c r="C40" s="120" t="s">
        <v>219</v>
      </c>
      <c r="D40" t="s">
        <v>101</v>
      </c>
      <c r="E40" s="106">
        <f>SUM(E41)</f>
        <v>4</v>
      </c>
      <c r="G40" s="105"/>
      <c r="H40" s="105"/>
      <c r="I40" s="105"/>
      <c r="J40" s="108">
        <v>0</v>
      </c>
      <c r="K40" s="110">
        <f>PRODUCT(E40,J40)</f>
        <v>0</v>
      </c>
    </row>
    <row r="41" spans="1:11" ht="12.75">
      <c r="A41" s="98"/>
      <c r="B41" s="98"/>
      <c r="C41" s="120" t="s">
        <v>211</v>
      </c>
      <c r="E41" s="106">
        <v>4</v>
      </c>
      <c r="G41" s="105"/>
      <c r="H41" s="105"/>
      <c r="I41" s="105"/>
      <c r="J41" s="108"/>
      <c r="K41" s="110"/>
    </row>
    <row r="42" spans="1:11" ht="51">
      <c r="A42" s="98">
        <v>4</v>
      </c>
      <c r="B42" s="98" t="s">
        <v>208</v>
      </c>
      <c r="C42" s="120" t="s">
        <v>220</v>
      </c>
      <c r="D42" t="s">
        <v>101</v>
      </c>
      <c r="E42" s="106">
        <f>SUM(E43)</f>
        <v>8</v>
      </c>
      <c r="G42" s="105"/>
      <c r="H42" s="105"/>
      <c r="I42" s="105"/>
      <c r="J42" s="108">
        <v>0</v>
      </c>
      <c r="K42" s="110">
        <f>PRODUCT(E42,J42)</f>
        <v>0</v>
      </c>
    </row>
    <row r="43" spans="1:11" ht="12.75">
      <c r="A43" s="98"/>
      <c r="B43" s="98"/>
      <c r="C43" s="120" t="s">
        <v>221</v>
      </c>
      <c r="E43" s="106">
        <v>8</v>
      </c>
      <c r="G43" s="105"/>
      <c r="H43" s="105"/>
      <c r="I43" s="105"/>
      <c r="J43" s="108"/>
      <c r="K43" s="110"/>
    </row>
    <row r="44" spans="1:11" ht="25.5">
      <c r="A44" s="98">
        <v>5</v>
      </c>
      <c r="B44" s="98" t="s">
        <v>208</v>
      </c>
      <c r="C44" s="120" t="s">
        <v>212</v>
      </c>
      <c r="D44" t="s">
        <v>101</v>
      </c>
      <c r="E44" s="106">
        <v>3</v>
      </c>
      <c r="G44" s="105"/>
      <c r="H44" s="105"/>
      <c r="I44" s="105"/>
      <c r="J44" s="108">
        <v>0</v>
      </c>
      <c r="K44" s="110">
        <f>PRODUCT(E44,J44)</f>
        <v>0</v>
      </c>
    </row>
    <row r="45" spans="1:11" ht="12.75">
      <c r="A45" s="98"/>
      <c r="B45" s="98"/>
      <c r="C45" s="120"/>
      <c r="E45" s="106"/>
      <c r="G45" s="105"/>
      <c r="H45" s="105"/>
      <c r="I45" s="105"/>
      <c r="J45" s="108"/>
      <c r="K45" s="110"/>
    </row>
    <row r="46" spans="1:11" ht="51">
      <c r="A46" s="98">
        <v>4</v>
      </c>
      <c r="B46" s="98" t="s">
        <v>208</v>
      </c>
      <c r="C46" s="120" t="s">
        <v>213</v>
      </c>
      <c r="D46" t="s">
        <v>101</v>
      </c>
      <c r="E46" s="106">
        <f>SUM(E47)</f>
        <v>4</v>
      </c>
      <c r="G46" s="105"/>
      <c r="H46" s="105"/>
      <c r="I46" s="105"/>
      <c r="J46" s="108">
        <v>0</v>
      </c>
      <c r="K46" s="110">
        <f>PRODUCT(E46,J46)</f>
        <v>0</v>
      </c>
    </row>
    <row r="47" spans="1:11" ht="12.75">
      <c r="A47" s="98"/>
      <c r="B47" s="98"/>
      <c r="C47" s="120" t="s">
        <v>214</v>
      </c>
      <c r="E47" s="106">
        <v>4</v>
      </c>
      <c r="G47" s="105"/>
      <c r="H47" s="105"/>
      <c r="I47" s="105"/>
      <c r="J47" s="108"/>
      <c r="K47" s="110"/>
    </row>
    <row r="48" spans="1:11" ht="51">
      <c r="A48" s="98">
        <v>5</v>
      </c>
      <c r="B48" s="98" t="s">
        <v>208</v>
      </c>
      <c r="C48" s="120" t="s">
        <v>213</v>
      </c>
      <c r="D48" t="s">
        <v>101</v>
      </c>
      <c r="E48" s="106">
        <f>SUM(E49)</f>
        <v>4</v>
      </c>
      <c r="G48" s="105"/>
      <c r="H48" s="105"/>
      <c r="I48" s="105"/>
      <c r="J48" s="108">
        <v>0</v>
      </c>
      <c r="K48" s="110">
        <f>PRODUCT(E48,J48)</f>
        <v>0</v>
      </c>
    </row>
    <row r="49" spans="1:11" ht="12.75">
      <c r="A49" s="98"/>
      <c r="B49" s="98"/>
      <c r="C49" s="120" t="s">
        <v>215</v>
      </c>
      <c r="E49" s="106">
        <v>4</v>
      </c>
      <c r="G49" s="105"/>
      <c r="H49" s="105"/>
      <c r="I49" s="105"/>
      <c r="J49" s="108"/>
      <c r="K49" s="110"/>
    </row>
    <row r="50" spans="3:11" ht="12.75">
      <c r="C50" s="100"/>
      <c r="G50" s="105"/>
      <c r="H50" s="105"/>
      <c r="I50" s="105"/>
      <c r="J50" s="108"/>
      <c r="K50" s="111"/>
    </row>
    <row r="51" spans="3:11" ht="12.75">
      <c r="C51" s="100" t="s">
        <v>216</v>
      </c>
      <c r="G51" s="105"/>
      <c r="H51" s="105"/>
      <c r="I51" s="105"/>
      <c r="J51" s="108"/>
      <c r="K51" s="111">
        <f>SUM(K36:K48)</f>
        <v>0</v>
      </c>
    </row>
    <row r="52" spans="1:11" ht="12.75" customHeight="1">
      <c r="A52" s="124"/>
      <c r="B52" s="124"/>
      <c r="C52" s="124"/>
      <c r="D52" s="124"/>
      <c r="E52" s="124"/>
      <c r="F52" s="124"/>
      <c r="G52" s="124"/>
      <c r="H52" s="124"/>
      <c r="I52" s="124"/>
      <c r="J52" s="124"/>
      <c r="K52" s="124"/>
    </row>
    <row r="53" spans="2:11" ht="12.75">
      <c r="B53" s="103" t="s">
        <v>175</v>
      </c>
      <c r="C53" s="104" t="s">
        <v>176</v>
      </c>
      <c r="J53" s="107"/>
      <c r="K53" s="107"/>
    </row>
    <row r="54" spans="10:11" ht="12.75">
      <c r="J54" s="107"/>
      <c r="K54" s="107"/>
    </row>
    <row r="55" spans="1:11" ht="12.75">
      <c r="A55" s="98">
        <v>1</v>
      </c>
      <c r="B55" s="98">
        <v>711212002</v>
      </c>
      <c r="C55" s="120" t="s">
        <v>180</v>
      </c>
      <c r="D55" t="s">
        <v>78</v>
      </c>
      <c r="E55" s="106">
        <f>SUM(E56:E64)</f>
        <v>70.666</v>
      </c>
      <c r="G55" s="105"/>
      <c r="H55" s="105"/>
      <c r="I55" s="105"/>
      <c r="J55" s="108">
        <v>0</v>
      </c>
      <c r="K55" s="110">
        <f>PRODUCT(E55,J55)</f>
        <v>0</v>
      </c>
    </row>
    <row r="56" spans="1:11" ht="12.75">
      <c r="A56" s="98"/>
      <c r="B56" s="123"/>
      <c r="C56" s="120" t="s">
        <v>344</v>
      </c>
      <c r="E56" s="106"/>
      <c r="G56" s="105"/>
      <c r="H56" s="105"/>
      <c r="I56" s="105"/>
      <c r="J56" s="108"/>
      <c r="K56" s="110"/>
    </row>
    <row r="57" spans="1:11" ht="12.75">
      <c r="A57" s="98"/>
      <c r="B57" s="123"/>
      <c r="C57" s="120" t="s">
        <v>345</v>
      </c>
      <c r="E57" s="106">
        <v>21.746</v>
      </c>
      <c r="G57" s="105"/>
      <c r="H57" s="105"/>
      <c r="I57" s="105"/>
      <c r="J57" s="108"/>
      <c r="K57" s="110"/>
    </row>
    <row r="58" spans="1:11" ht="12.75">
      <c r="A58" s="98"/>
      <c r="B58" s="123"/>
      <c r="C58" s="120" t="s">
        <v>346</v>
      </c>
      <c r="E58" s="106">
        <v>6.3</v>
      </c>
      <c r="G58" s="105"/>
      <c r="H58" s="105"/>
      <c r="I58" s="105"/>
      <c r="J58" s="108"/>
      <c r="K58" s="110"/>
    </row>
    <row r="59" spans="1:11" ht="12.75">
      <c r="A59" s="98"/>
      <c r="B59" s="123"/>
      <c r="C59" s="120" t="s">
        <v>347</v>
      </c>
      <c r="E59" s="106"/>
      <c r="G59" s="105"/>
      <c r="H59" s="105"/>
      <c r="I59" s="105"/>
      <c r="J59" s="108"/>
      <c r="K59" s="110"/>
    </row>
    <row r="60" spans="1:11" ht="12.75">
      <c r="A60" s="98"/>
      <c r="B60" s="123"/>
      <c r="C60" s="120" t="s">
        <v>348</v>
      </c>
      <c r="E60" s="106">
        <v>23.52</v>
      </c>
      <c r="G60" s="105"/>
      <c r="H60" s="105"/>
      <c r="I60" s="105"/>
      <c r="J60" s="108"/>
      <c r="K60" s="110"/>
    </row>
    <row r="61" spans="1:11" ht="12.75">
      <c r="A61" s="98"/>
      <c r="B61" s="123"/>
      <c r="C61" s="120" t="s">
        <v>346</v>
      </c>
      <c r="E61" s="106">
        <v>6.3</v>
      </c>
      <c r="G61" s="105"/>
      <c r="H61" s="105"/>
      <c r="I61" s="105"/>
      <c r="J61" s="108"/>
      <c r="K61" s="110"/>
    </row>
    <row r="62" spans="1:11" ht="12.75">
      <c r="A62" s="98"/>
      <c r="B62" s="123"/>
      <c r="C62" s="120" t="s">
        <v>338</v>
      </c>
      <c r="E62" s="106"/>
      <c r="G62" s="105"/>
      <c r="H62" s="105"/>
      <c r="I62" s="105"/>
      <c r="J62" s="108"/>
      <c r="K62" s="110"/>
    </row>
    <row r="63" spans="1:11" ht="12.75">
      <c r="A63" s="98"/>
      <c r="B63" s="123"/>
      <c r="C63" s="120" t="s">
        <v>349</v>
      </c>
      <c r="E63" s="106">
        <v>6.92</v>
      </c>
      <c r="G63" s="105"/>
      <c r="H63" s="105"/>
      <c r="I63" s="105"/>
      <c r="J63" s="108"/>
      <c r="K63" s="110"/>
    </row>
    <row r="64" spans="1:11" ht="12.75">
      <c r="A64" s="98"/>
      <c r="B64" s="123"/>
      <c r="C64" s="120" t="s">
        <v>350</v>
      </c>
      <c r="E64" s="106">
        <v>5.88</v>
      </c>
      <c r="G64" s="105"/>
      <c r="H64" s="105"/>
      <c r="I64" s="105"/>
      <c r="J64" s="108"/>
      <c r="K64" s="110"/>
    </row>
    <row r="65" spans="1:11" ht="12.75">
      <c r="A65" s="98">
        <v>2</v>
      </c>
      <c r="B65" s="98">
        <v>711212601</v>
      </c>
      <c r="C65" s="32" t="s">
        <v>181</v>
      </c>
      <c r="D65" t="s">
        <v>84</v>
      </c>
      <c r="E65" s="106">
        <f>SUM(E66:E79)</f>
        <v>96.53999999999999</v>
      </c>
      <c r="G65" s="105"/>
      <c r="H65" s="105"/>
      <c r="I65" s="105"/>
      <c r="J65" s="108">
        <v>0</v>
      </c>
      <c r="K65" s="110">
        <f>PRODUCT(E65,J65)</f>
        <v>0</v>
      </c>
    </row>
    <row r="66" spans="1:11" ht="12.75">
      <c r="A66" s="98"/>
      <c r="B66" s="123"/>
      <c r="C66" s="120" t="s">
        <v>328</v>
      </c>
      <c r="E66" s="106"/>
      <c r="G66" s="105"/>
      <c r="H66" s="105"/>
      <c r="I66" s="105"/>
      <c r="J66" s="108"/>
      <c r="K66" s="110"/>
    </row>
    <row r="67" spans="1:11" ht="12.75">
      <c r="A67" s="98"/>
      <c r="B67" s="123"/>
      <c r="C67" s="120" t="s">
        <v>351</v>
      </c>
      <c r="E67" s="106">
        <v>10</v>
      </c>
      <c r="G67" s="105"/>
      <c r="H67" s="105"/>
      <c r="I67" s="105"/>
      <c r="J67" s="108"/>
      <c r="K67" s="110"/>
    </row>
    <row r="68" spans="1:11" ht="12.75">
      <c r="A68" s="98"/>
      <c r="B68" s="123"/>
      <c r="C68" s="120" t="s">
        <v>352</v>
      </c>
      <c r="E68" s="106">
        <v>12.2</v>
      </c>
      <c r="G68" s="105"/>
      <c r="H68" s="105"/>
      <c r="I68" s="105"/>
      <c r="J68" s="108"/>
      <c r="K68" s="110"/>
    </row>
    <row r="69" spans="1:11" ht="12.75">
      <c r="A69" s="98"/>
      <c r="B69" s="123"/>
      <c r="C69" s="120" t="s">
        <v>353</v>
      </c>
      <c r="E69" s="106">
        <v>8.5</v>
      </c>
      <c r="G69" s="105"/>
      <c r="H69" s="105"/>
      <c r="I69" s="105"/>
      <c r="J69" s="108"/>
      <c r="K69" s="110"/>
    </row>
    <row r="70" spans="1:11" ht="12.75">
      <c r="A70" s="98"/>
      <c r="B70" s="123"/>
      <c r="C70" s="120" t="s">
        <v>354</v>
      </c>
      <c r="E70" s="106">
        <v>6.3</v>
      </c>
      <c r="G70" s="105"/>
      <c r="H70" s="105"/>
      <c r="I70" s="105"/>
      <c r="J70" s="108"/>
      <c r="K70" s="110"/>
    </row>
    <row r="71" spans="1:11" ht="12.75">
      <c r="A71" s="98"/>
      <c r="B71" s="123"/>
      <c r="C71" s="120" t="s">
        <v>333</v>
      </c>
      <c r="E71" s="106"/>
      <c r="G71" s="105"/>
      <c r="H71" s="105"/>
      <c r="I71" s="105"/>
      <c r="J71" s="108"/>
      <c r="K71" s="110"/>
    </row>
    <row r="72" spans="1:11" ht="12.75">
      <c r="A72" s="98"/>
      <c r="B72" s="123"/>
      <c r="C72" s="120" t="s">
        <v>358</v>
      </c>
      <c r="E72" s="106">
        <v>6.02</v>
      </c>
      <c r="G72" s="105"/>
      <c r="H72" s="105"/>
      <c r="I72" s="105"/>
      <c r="J72" s="108"/>
      <c r="K72" s="110"/>
    </row>
    <row r="73" spans="1:11" ht="12.75">
      <c r="A73" s="98"/>
      <c r="B73" s="123"/>
      <c r="C73" s="120" t="s">
        <v>359</v>
      </c>
      <c r="E73" s="106">
        <v>9.7</v>
      </c>
      <c r="G73" s="105"/>
      <c r="H73" s="105"/>
      <c r="I73" s="105"/>
      <c r="J73" s="108"/>
      <c r="K73" s="110"/>
    </row>
    <row r="74" spans="1:11" ht="12.75">
      <c r="A74" s="98"/>
      <c r="B74" s="123"/>
      <c r="C74" s="120" t="s">
        <v>360</v>
      </c>
      <c r="E74" s="106">
        <v>5.9</v>
      </c>
      <c r="G74" s="105"/>
      <c r="H74" s="105"/>
      <c r="I74" s="105"/>
      <c r="J74" s="108"/>
      <c r="K74" s="110"/>
    </row>
    <row r="75" spans="1:11" ht="12.75">
      <c r="A75" s="98"/>
      <c r="B75" s="123"/>
      <c r="C75" s="120" t="s">
        <v>361</v>
      </c>
      <c r="E75" s="106">
        <v>10.2</v>
      </c>
      <c r="G75" s="105"/>
      <c r="H75" s="105"/>
      <c r="I75" s="105"/>
      <c r="J75" s="108"/>
      <c r="K75" s="110"/>
    </row>
    <row r="76" spans="1:11" ht="12.75">
      <c r="A76" s="98"/>
      <c r="B76" s="123"/>
      <c r="C76" s="120" t="s">
        <v>357</v>
      </c>
      <c r="E76" s="106">
        <v>12.52</v>
      </c>
      <c r="G76" s="105"/>
      <c r="H76" s="105"/>
      <c r="I76" s="105"/>
      <c r="J76" s="108"/>
      <c r="K76" s="110"/>
    </row>
    <row r="77" spans="1:11" ht="12.75">
      <c r="A77" s="98"/>
      <c r="B77" s="123"/>
      <c r="C77" s="120" t="s">
        <v>338</v>
      </c>
      <c r="E77" s="106"/>
      <c r="G77" s="105"/>
      <c r="H77" s="105"/>
      <c r="I77" s="105"/>
      <c r="J77" s="108"/>
      <c r="K77" s="110"/>
    </row>
    <row r="78" spans="1:11" ht="12.75">
      <c r="A78" s="98"/>
      <c r="B78" s="123"/>
      <c r="C78" s="120" t="s">
        <v>355</v>
      </c>
      <c r="E78" s="106">
        <v>8.8</v>
      </c>
      <c r="G78" s="105"/>
      <c r="H78" s="105"/>
      <c r="I78" s="105"/>
      <c r="J78" s="108"/>
      <c r="K78" s="110"/>
    </row>
    <row r="79" spans="1:11" ht="12.75">
      <c r="A79" s="98"/>
      <c r="B79" s="123"/>
      <c r="C79" s="120" t="s">
        <v>356</v>
      </c>
      <c r="E79" s="106">
        <v>6.4</v>
      </c>
      <c r="G79" s="105"/>
      <c r="H79" s="105"/>
      <c r="I79" s="105"/>
      <c r="J79" s="108"/>
      <c r="K79" s="110"/>
    </row>
    <row r="80" spans="1:11" ht="12.75">
      <c r="A80" s="98">
        <v>3</v>
      </c>
      <c r="B80" s="98">
        <v>998711202</v>
      </c>
      <c r="C80" s="32" t="s">
        <v>79</v>
      </c>
      <c r="D80" t="s">
        <v>94</v>
      </c>
      <c r="E80" s="106">
        <v>0.036</v>
      </c>
      <c r="G80" s="105"/>
      <c r="H80" s="105"/>
      <c r="I80" s="105"/>
      <c r="J80" s="108">
        <v>0</v>
      </c>
      <c r="K80" s="110">
        <f>PRODUCT(E80,J80)</f>
        <v>0</v>
      </c>
    </row>
    <row r="81" spans="10:11" ht="12.75">
      <c r="J81" s="107"/>
      <c r="K81" s="107"/>
    </row>
    <row r="82" spans="3:11" ht="12.75">
      <c r="C82" s="100" t="s">
        <v>179</v>
      </c>
      <c r="J82" s="107"/>
      <c r="K82" s="109">
        <f>SUM(K55:K81)</f>
        <v>0</v>
      </c>
    </row>
    <row r="83" spans="1:11" ht="12.75">
      <c r="A83" s="98"/>
      <c r="B83" s="98"/>
      <c r="C83" s="100"/>
      <c r="E83" s="106"/>
      <c r="G83" s="105"/>
      <c r="H83" s="105"/>
      <c r="I83" s="105"/>
      <c r="J83" s="108"/>
      <c r="K83" s="111"/>
    </row>
    <row r="84" spans="2:11" ht="12.75">
      <c r="B84" s="103" t="s">
        <v>177</v>
      </c>
      <c r="C84" s="104" t="s">
        <v>173</v>
      </c>
      <c r="J84" s="107"/>
      <c r="K84" s="107"/>
    </row>
    <row r="85" spans="10:11" ht="12.75">
      <c r="J85" s="107"/>
      <c r="K85" s="107"/>
    </row>
    <row r="86" spans="1:11" ht="12.75">
      <c r="A86" s="98">
        <v>1</v>
      </c>
      <c r="B86" s="123">
        <v>713111131</v>
      </c>
      <c r="C86" s="120" t="s">
        <v>182</v>
      </c>
      <c r="D86" t="s">
        <v>78</v>
      </c>
      <c r="E86" s="106">
        <f>SUM(E87:E95)</f>
        <v>1408.8899999999999</v>
      </c>
      <c r="G86" s="105"/>
      <c r="H86" s="105"/>
      <c r="I86" s="105"/>
      <c r="J86" s="108">
        <v>0</v>
      </c>
      <c r="K86" s="110">
        <f>PRODUCT(E86,J86)</f>
        <v>0</v>
      </c>
    </row>
    <row r="87" spans="1:11" s="114" customFormat="1" ht="12.75">
      <c r="A87" s="125"/>
      <c r="B87" s="126"/>
      <c r="C87" s="127" t="s">
        <v>142</v>
      </c>
      <c r="D87" s="128"/>
      <c r="E87" s="129">
        <v>507.6</v>
      </c>
      <c r="F87" s="130"/>
      <c r="G87" s="131"/>
      <c r="H87" s="132"/>
      <c r="I87" s="133"/>
      <c r="J87" s="134"/>
      <c r="K87" s="135"/>
    </row>
    <row r="88" spans="1:11" s="114" customFormat="1" ht="12.75">
      <c r="A88" s="125"/>
      <c r="B88" s="126"/>
      <c r="C88" s="127" t="s">
        <v>264</v>
      </c>
      <c r="D88" s="128"/>
      <c r="E88" s="129">
        <v>164.5</v>
      </c>
      <c r="F88" s="130"/>
      <c r="G88" s="131"/>
      <c r="H88" s="132"/>
      <c r="I88" s="133"/>
      <c r="J88" s="134"/>
      <c r="K88" s="135"/>
    </row>
    <row r="89" spans="1:11" s="114" customFormat="1" ht="12.75">
      <c r="A89" s="125"/>
      <c r="B89" s="126"/>
      <c r="C89" s="127" t="s">
        <v>143</v>
      </c>
      <c r="D89" s="128"/>
      <c r="E89" s="129">
        <v>-180</v>
      </c>
      <c r="F89" s="130"/>
      <c r="G89" s="131"/>
      <c r="H89" s="132"/>
      <c r="I89" s="133"/>
      <c r="J89" s="134"/>
      <c r="K89" s="135"/>
    </row>
    <row r="90" spans="1:11" s="114" customFormat="1" ht="12.75">
      <c r="A90" s="125"/>
      <c r="B90" s="126"/>
      <c r="C90" s="127" t="s">
        <v>265</v>
      </c>
      <c r="D90" s="128"/>
      <c r="E90" s="129">
        <v>-12.24</v>
      </c>
      <c r="F90" s="130"/>
      <c r="G90" s="131"/>
      <c r="H90" s="132"/>
      <c r="I90" s="133"/>
      <c r="J90" s="134"/>
      <c r="K90" s="135"/>
    </row>
    <row r="91" spans="1:11" s="114" customFormat="1" ht="12.75">
      <c r="A91" s="125"/>
      <c r="B91" s="126"/>
      <c r="C91" s="127" t="s">
        <v>144</v>
      </c>
      <c r="D91" s="128"/>
      <c r="E91" s="129">
        <v>-4.32</v>
      </c>
      <c r="F91" s="130"/>
      <c r="G91" s="131"/>
      <c r="H91" s="132"/>
      <c r="I91" s="133"/>
      <c r="J91" s="134"/>
      <c r="K91" s="135"/>
    </row>
    <row r="92" spans="1:11" s="114" customFormat="1" ht="12.75">
      <c r="A92" s="125"/>
      <c r="B92" s="126"/>
      <c r="C92" s="127" t="s">
        <v>145</v>
      </c>
      <c r="D92" s="128"/>
      <c r="E92" s="129">
        <v>-2.915</v>
      </c>
      <c r="F92" s="130"/>
      <c r="G92" s="131"/>
      <c r="H92" s="132"/>
      <c r="I92" s="133"/>
      <c r="J92" s="134"/>
      <c r="K92" s="135"/>
    </row>
    <row r="93" spans="1:11" s="114" customFormat="1" ht="12.75">
      <c r="A93" s="125"/>
      <c r="B93" s="126"/>
      <c r="C93" s="127" t="s">
        <v>146</v>
      </c>
      <c r="D93" s="128"/>
      <c r="E93" s="129">
        <v>175.82</v>
      </c>
      <c r="F93" s="130"/>
      <c r="G93" s="131"/>
      <c r="H93" s="132"/>
      <c r="I93" s="133"/>
      <c r="J93" s="134"/>
      <c r="K93" s="135"/>
    </row>
    <row r="94" spans="1:11" ht="12.75">
      <c r="A94" s="98"/>
      <c r="B94" s="123"/>
      <c r="C94" s="120" t="s">
        <v>163</v>
      </c>
      <c r="E94" s="106">
        <v>56</v>
      </c>
      <c r="G94" s="105"/>
      <c r="H94" s="105"/>
      <c r="I94" s="105"/>
      <c r="J94" s="108"/>
      <c r="K94" s="110"/>
    </row>
    <row r="95" spans="1:11" ht="12.75">
      <c r="A95" s="98"/>
      <c r="B95" s="98"/>
      <c r="C95" s="120" t="s">
        <v>183</v>
      </c>
      <c r="E95" s="106">
        <v>704.445</v>
      </c>
      <c r="G95" s="105"/>
      <c r="H95" s="105"/>
      <c r="I95" s="105"/>
      <c r="J95" s="108"/>
      <c r="K95" s="110"/>
    </row>
    <row r="96" spans="1:11" ht="12.75">
      <c r="A96" s="98">
        <v>2</v>
      </c>
      <c r="B96" s="123" t="s">
        <v>184</v>
      </c>
      <c r="C96" s="120" t="s">
        <v>185</v>
      </c>
      <c r="D96" t="s">
        <v>78</v>
      </c>
      <c r="E96" s="106">
        <f>SUM(E97)</f>
        <v>739.667</v>
      </c>
      <c r="G96" s="105"/>
      <c r="H96" s="105"/>
      <c r="I96" s="105"/>
      <c r="J96" s="108">
        <v>0</v>
      </c>
      <c r="K96" s="110">
        <f>PRODUCT(E96,J96)</f>
        <v>0</v>
      </c>
    </row>
    <row r="97" spans="1:11" ht="12.75">
      <c r="A97" s="98"/>
      <c r="B97" s="98"/>
      <c r="C97" s="120" t="s">
        <v>362</v>
      </c>
      <c r="E97" s="106">
        <v>739.667</v>
      </c>
      <c r="G97" s="105"/>
      <c r="H97" s="105"/>
      <c r="I97" s="105"/>
      <c r="J97" s="108"/>
      <c r="K97" s="110"/>
    </row>
    <row r="98" spans="1:11" ht="12.75">
      <c r="A98" s="98">
        <v>3</v>
      </c>
      <c r="B98" s="123" t="s">
        <v>184</v>
      </c>
      <c r="C98" s="120" t="s">
        <v>186</v>
      </c>
      <c r="D98" t="s">
        <v>78</v>
      </c>
      <c r="E98" s="106">
        <f>SUM(E99)</f>
        <v>739.667</v>
      </c>
      <c r="G98" s="105"/>
      <c r="H98" s="105"/>
      <c r="I98" s="105"/>
      <c r="J98" s="108">
        <v>0</v>
      </c>
      <c r="K98" s="110">
        <f>PRODUCT(E98,J98)</f>
        <v>0</v>
      </c>
    </row>
    <row r="99" spans="1:11" ht="12.75">
      <c r="A99" s="98"/>
      <c r="B99" s="98"/>
      <c r="C99" s="120" t="s">
        <v>362</v>
      </c>
      <c r="E99" s="106">
        <v>739.667</v>
      </c>
      <c r="G99" s="105"/>
      <c r="H99" s="105"/>
      <c r="I99" s="105"/>
      <c r="J99" s="108"/>
      <c r="K99" s="110"/>
    </row>
    <row r="100" spans="1:11" ht="12.75">
      <c r="A100" s="98">
        <v>4</v>
      </c>
      <c r="B100" s="98" t="s">
        <v>184</v>
      </c>
      <c r="C100" s="120" t="s">
        <v>187</v>
      </c>
      <c r="D100" t="s">
        <v>78</v>
      </c>
      <c r="E100" s="106">
        <f>SUM(E101:E101)</f>
        <v>739.667</v>
      </c>
      <c r="G100" s="105"/>
      <c r="H100" s="105"/>
      <c r="I100" s="105"/>
      <c r="J100" s="108">
        <v>0</v>
      </c>
      <c r="K100" s="110">
        <f>PRODUCT(E100,J100)</f>
        <v>0</v>
      </c>
    </row>
    <row r="101" spans="1:11" ht="12.75">
      <c r="A101" s="98"/>
      <c r="B101" s="98"/>
      <c r="C101" s="120" t="s">
        <v>362</v>
      </c>
      <c r="E101" s="106">
        <v>739.667</v>
      </c>
      <c r="G101" s="105"/>
      <c r="H101" s="105"/>
      <c r="I101" s="105"/>
      <c r="J101" s="108"/>
      <c r="K101" s="110"/>
    </row>
    <row r="102" spans="1:11" ht="25.5">
      <c r="A102" s="98">
        <v>5</v>
      </c>
      <c r="B102" s="123" t="s">
        <v>86</v>
      </c>
      <c r="C102" s="120" t="s">
        <v>363</v>
      </c>
      <c r="D102" t="s">
        <v>78</v>
      </c>
      <c r="E102" s="106">
        <f>SUM(E103)</f>
        <v>116.697</v>
      </c>
      <c r="G102" s="105"/>
      <c r="H102" s="105"/>
      <c r="I102" s="105"/>
      <c r="J102" s="108">
        <v>0</v>
      </c>
      <c r="K102" s="110">
        <f>PRODUCT(E102,J102)</f>
        <v>0</v>
      </c>
    </row>
    <row r="103" spans="1:11" ht="12.75">
      <c r="A103" s="98"/>
      <c r="B103" s="136"/>
      <c r="C103" s="137" t="s">
        <v>364</v>
      </c>
      <c r="E103" s="106">
        <v>116.697</v>
      </c>
      <c r="J103" s="107"/>
      <c r="K103" s="107"/>
    </row>
    <row r="104" spans="1:11" ht="12.75">
      <c r="A104" s="98">
        <v>6</v>
      </c>
      <c r="B104" s="98">
        <v>998713202</v>
      </c>
      <c r="C104" s="32" t="s">
        <v>79</v>
      </c>
      <c r="D104" t="s">
        <v>94</v>
      </c>
      <c r="E104" s="106">
        <v>0.039</v>
      </c>
      <c r="G104" s="105"/>
      <c r="H104" s="105"/>
      <c r="I104" s="105"/>
      <c r="J104" s="108">
        <v>0</v>
      </c>
      <c r="K104" s="110">
        <f>PRODUCT(E104,J104)</f>
        <v>0</v>
      </c>
    </row>
    <row r="105" spans="1:11" ht="12.75">
      <c r="A105" s="98"/>
      <c r="B105" s="98"/>
      <c r="E105" s="106"/>
      <c r="J105" s="107"/>
      <c r="K105" s="107"/>
    </row>
    <row r="106" spans="3:11" ht="12.75">
      <c r="C106" s="100" t="s">
        <v>178</v>
      </c>
      <c r="J106" s="107"/>
      <c r="K106" s="109">
        <f>SUM(K86:K105)</f>
        <v>0</v>
      </c>
    </row>
    <row r="107" spans="1:11" ht="12.75" customHeight="1">
      <c r="A107" s="124"/>
      <c r="B107" s="124"/>
      <c r="C107" s="124"/>
      <c r="D107" s="124"/>
      <c r="E107" s="124"/>
      <c r="F107" s="124"/>
      <c r="G107" s="124"/>
      <c r="H107" s="124"/>
      <c r="I107" s="124"/>
      <c r="J107" s="124"/>
      <c r="K107" s="124"/>
    </row>
    <row r="108" spans="2:11" ht="12.75">
      <c r="B108" s="103" t="s">
        <v>165</v>
      </c>
      <c r="C108" s="104" t="s">
        <v>166</v>
      </c>
      <c r="J108" s="107"/>
      <c r="K108" s="107"/>
    </row>
    <row r="109" spans="10:11" ht="12.75">
      <c r="J109" s="107"/>
      <c r="K109" s="107"/>
    </row>
    <row r="110" spans="1:11" ht="12.75">
      <c r="A110" s="98">
        <v>1</v>
      </c>
      <c r="B110" s="98" t="s">
        <v>86</v>
      </c>
      <c r="C110" t="s">
        <v>167</v>
      </c>
      <c r="D110" t="s">
        <v>87</v>
      </c>
      <c r="E110" s="106">
        <v>1</v>
      </c>
      <c r="J110" s="107">
        <v>0</v>
      </c>
      <c r="K110" s="107">
        <f>PRODUCT(E110,J110)</f>
        <v>0</v>
      </c>
    </row>
    <row r="111" spans="10:11" ht="12.75">
      <c r="J111" s="107"/>
      <c r="K111" s="107"/>
    </row>
    <row r="112" spans="3:11" ht="12.75">
      <c r="C112" s="100" t="s">
        <v>168</v>
      </c>
      <c r="J112" s="107"/>
      <c r="K112" s="109">
        <f>SUM(K110)</f>
        <v>0</v>
      </c>
    </row>
    <row r="113" spans="3:11" ht="12.75">
      <c r="C113" s="100"/>
      <c r="J113" s="107"/>
      <c r="K113" s="109"/>
    </row>
    <row r="114" spans="2:11" ht="12.75">
      <c r="B114" s="103" t="s">
        <v>169</v>
      </c>
      <c r="C114" s="104" t="s">
        <v>170</v>
      </c>
      <c r="J114" s="107"/>
      <c r="K114" s="107"/>
    </row>
    <row r="115" spans="10:11" ht="12.75">
      <c r="J115" s="107"/>
      <c r="K115" s="107"/>
    </row>
    <row r="116" spans="1:11" ht="11.25" customHeight="1">
      <c r="A116" s="98">
        <v>1</v>
      </c>
      <c r="B116" s="98" t="s">
        <v>86</v>
      </c>
      <c r="C116" t="s">
        <v>170</v>
      </c>
      <c r="D116" t="s">
        <v>87</v>
      </c>
      <c r="E116" s="106">
        <v>1</v>
      </c>
      <c r="J116" s="107">
        <v>0</v>
      </c>
      <c r="K116" s="107">
        <f>PRODUCT(E116,J116)</f>
        <v>0</v>
      </c>
    </row>
    <row r="117" spans="10:11" ht="12.75">
      <c r="J117" s="107"/>
      <c r="K117" s="107"/>
    </row>
    <row r="118" spans="3:11" ht="12.75">
      <c r="C118" s="100" t="s">
        <v>171</v>
      </c>
      <c r="J118" s="107"/>
      <c r="K118" s="109">
        <f>SUM(K116)</f>
        <v>0</v>
      </c>
    </row>
    <row r="119" spans="1:11" ht="12.75" customHeight="1">
      <c r="A119" s="124"/>
      <c r="B119" s="124"/>
      <c r="C119" s="124"/>
      <c r="D119" s="124"/>
      <c r="E119" s="124"/>
      <c r="F119" s="124"/>
      <c r="G119" s="124"/>
      <c r="H119" s="124"/>
      <c r="I119" s="124"/>
      <c r="J119" s="124"/>
      <c r="K119" s="124"/>
    </row>
    <row r="120" spans="2:11" ht="12.75">
      <c r="B120" s="99">
        <v>762</v>
      </c>
      <c r="C120" s="100" t="s">
        <v>114</v>
      </c>
      <c r="G120" s="105"/>
      <c r="H120" s="105"/>
      <c r="I120" s="105"/>
      <c r="J120" s="108"/>
      <c r="K120" s="111"/>
    </row>
    <row r="121" spans="3:11" ht="12.75">
      <c r="C121" s="100"/>
      <c r="G121" s="105"/>
      <c r="H121" s="105"/>
      <c r="I121" s="105"/>
      <c r="J121" s="108"/>
      <c r="K121" s="111"/>
    </row>
    <row r="122" spans="1:11" ht="12.75">
      <c r="A122" s="153">
        <v>1</v>
      </c>
      <c r="B122" s="154">
        <v>762342811</v>
      </c>
      <c r="C122" s="155" t="s">
        <v>126</v>
      </c>
      <c r="D122" s="156" t="s">
        <v>78</v>
      </c>
      <c r="E122" s="157">
        <f>SUM(E123:E129)</f>
        <v>648.4449999999999</v>
      </c>
      <c r="F122" s="156"/>
      <c r="G122" s="156"/>
      <c r="H122" s="156"/>
      <c r="I122" s="156"/>
      <c r="J122" s="158">
        <v>0</v>
      </c>
      <c r="K122" s="159">
        <f>PRODUCT(E122,J122)</f>
        <v>0</v>
      </c>
    </row>
    <row r="123" spans="1:11" s="114" customFormat="1" ht="12.75">
      <c r="A123" s="160"/>
      <c r="B123" s="161"/>
      <c r="C123" s="162" t="s">
        <v>142</v>
      </c>
      <c r="D123" s="163"/>
      <c r="E123" s="164">
        <v>507.6</v>
      </c>
      <c r="F123" s="165"/>
      <c r="G123" s="166"/>
      <c r="H123" s="167"/>
      <c r="I123" s="168"/>
      <c r="J123" s="169"/>
      <c r="K123" s="170"/>
    </row>
    <row r="124" spans="1:11" s="114" customFormat="1" ht="12.75">
      <c r="A124" s="160"/>
      <c r="B124" s="161"/>
      <c r="C124" s="162" t="s">
        <v>264</v>
      </c>
      <c r="D124" s="163"/>
      <c r="E124" s="164">
        <v>164.5</v>
      </c>
      <c r="F124" s="165"/>
      <c r="G124" s="166"/>
      <c r="H124" s="167"/>
      <c r="I124" s="168"/>
      <c r="J124" s="169"/>
      <c r="K124" s="170"/>
    </row>
    <row r="125" spans="1:11" s="114" customFormat="1" ht="12.75">
      <c r="A125" s="160"/>
      <c r="B125" s="161"/>
      <c r="C125" s="162" t="s">
        <v>143</v>
      </c>
      <c r="D125" s="163"/>
      <c r="E125" s="164">
        <v>-180</v>
      </c>
      <c r="F125" s="165"/>
      <c r="G125" s="166"/>
      <c r="H125" s="167"/>
      <c r="I125" s="168"/>
      <c r="J125" s="169"/>
      <c r="K125" s="170"/>
    </row>
    <row r="126" spans="1:11" s="114" customFormat="1" ht="12.75">
      <c r="A126" s="160"/>
      <c r="B126" s="161"/>
      <c r="C126" s="162" t="s">
        <v>265</v>
      </c>
      <c r="D126" s="163"/>
      <c r="E126" s="164">
        <v>-12.24</v>
      </c>
      <c r="F126" s="165"/>
      <c r="G126" s="166"/>
      <c r="H126" s="167"/>
      <c r="I126" s="168"/>
      <c r="J126" s="169"/>
      <c r="K126" s="170"/>
    </row>
    <row r="127" spans="1:11" s="114" customFormat="1" ht="12.75">
      <c r="A127" s="160"/>
      <c r="B127" s="161"/>
      <c r="C127" s="162" t="s">
        <v>144</v>
      </c>
      <c r="D127" s="163"/>
      <c r="E127" s="164">
        <v>-4.32</v>
      </c>
      <c r="F127" s="165"/>
      <c r="G127" s="166"/>
      <c r="H127" s="167"/>
      <c r="I127" s="168"/>
      <c r="J127" s="169"/>
      <c r="K127" s="170"/>
    </row>
    <row r="128" spans="1:11" s="114" customFormat="1" ht="12.75">
      <c r="A128" s="160"/>
      <c r="B128" s="161"/>
      <c r="C128" s="162" t="s">
        <v>145</v>
      </c>
      <c r="D128" s="163"/>
      <c r="E128" s="164">
        <v>-2.915</v>
      </c>
      <c r="F128" s="165"/>
      <c r="G128" s="166"/>
      <c r="H128" s="167"/>
      <c r="I128" s="168"/>
      <c r="J128" s="169"/>
      <c r="K128" s="170"/>
    </row>
    <row r="129" spans="1:11" s="114" customFormat="1" ht="12.75">
      <c r="A129" s="160"/>
      <c r="B129" s="161"/>
      <c r="C129" s="162" t="s">
        <v>146</v>
      </c>
      <c r="D129" s="163"/>
      <c r="E129" s="164">
        <v>175.82</v>
      </c>
      <c r="F129" s="165"/>
      <c r="G129" s="166"/>
      <c r="H129" s="167"/>
      <c r="I129" s="168"/>
      <c r="J129" s="169"/>
      <c r="K129" s="170"/>
    </row>
    <row r="130" spans="1:11" ht="12.75">
      <c r="A130" s="153">
        <v>2</v>
      </c>
      <c r="B130" s="153">
        <v>762341811</v>
      </c>
      <c r="C130" s="155" t="s">
        <v>134</v>
      </c>
      <c r="D130" s="156" t="s">
        <v>78</v>
      </c>
      <c r="E130" s="157">
        <f>SUM(E131:E132)</f>
        <v>42</v>
      </c>
      <c r="F130" s="156"/>
      <c r="G130" s="156"/>
      <c r="H130" s="156"/>
      <c r="I130" s="156"/>
      <c r="J130" s="158">
        <v>0</v>
      </c>
      <c r="K130" s="159">
        <f>PRODUCT(E130,J130)</f>
        <v>0</v>
      </c>
    </row>
    <row r="131" spans="1:11" ht="12.75">
      <c r="A131" s="98"/>
      <c r="B131" s="98"/>
      <c r="C131" s="120" t="s">
        <v>147</v>
      </c>
      <c r="E131" s="106"/>
      <c r="G131" s="105"/>
      <c r="H131" s="105"/>
      <c r="I131" s="105"/>
      <c r="J131" s="108"/>
      <c r="K131" s="110"/>
    </row>
    <row r="132" spans="1:11" s="114" customFormat="1" ht="12.75">
      <c r="A132" s="125"/>
      <c r="B132" s="126"/>
      <c r="C132" s="127" t="s">
        <v>162</v>
      </c>
      <c r="D132" s="128"/>
      <c r="E132" s="129">
        <v>42</v>
      </c>
      <c r="F132" s="130"/>
      <c r="G132" s="131"/>
      <c r="H132" s="132"/>
      <c r="I132" s="133"/>
      <c r="J132" s="134"/>
      <c r="K132" s="135"/>
    </row>
    <row r="133" spans="1:11" ht="12.75">
      <c r="A133" s="98">
        <v>3</v>
      </c>
      <c r="B133" s="123">
        <v>762814811</v>
      </c>
      <c r="C133" s="120" t="s">
        <v>371</v>
      </c>
      <c r="D133" t="s">
        <v>78</v>
      </c>
      <c r="E133" s="106">
        <f>SUM(E134)</f>
        <v>398.665</v>
      </c>
      <c r="G133" s="105"/>
      <c r="H133" s="105"/>
      <c r="I133" s="105"/>
      <c r="J133" s="108">
        <v>0</v>
      </c>
      <c r="K133" s="110">
        <f>PRODUCT(E133,J133)</f>
        <v>0</v>
      </c>
    </row>
    <row r="134" spans="1:11" s="114" customFormat="1" ht="12.75">
      <c r="A134" s="125"/>
      <c r="B134" s="126"/>
      <c r="C134" s="127" t="s">
        <v>372</v>
      </c>
      <c r="D134" s="128"/>
      <c r="E134" s="129">
        <v>398.665</v>
      </c>
      <c r="F134" s="130"/>
      <c r="G134" s="131"/>
      <c r="H134" s="132"/>
      <c r="I134" s="133"/>
      <c r="J134" s="134"/>
      <c r="K134" s="135"/>
    </row>
    <row r="135" spans="1:11" ht="25.5">
      <c r="A135" s="98">
        <v>4</v>
      </c>
      <c r="B135" s="98">
        <v>762322912</v>
      </c>
      <c r="C135" s="120" t="s">
        <v>160</v>
      </c>
      <c r="D135" t="s">
        <v>84</v>
      </c>
      <c r="E135" s="106">
        <f>SUM(E136:E138)</f>
        <v>599.2</v>
      </c>
      <c r="G135" s="105"/>
      <c r="H135" s="105"/>
      <c r="I135" s="105"/>
      <c r="J135" s="108">
        <v>0</v>
      </c>
      <c r="K135" s="110">
        <f>PRODUCT(E135,J135)</f>
        <v>0</v>
      </c>
    </row>
    <row r="136" spans="1:11" ht="12.75">
      <c r="A136" s="98"/>
      <c r="B136" s="98"/>
      <c r="C136" s="120" t="s">
        <v>161</v>
      </c>
      <c r="E136" s="106"/>
      <c r="G136" s="105"/>
      <c r="H136" s="105"/>
      <c r="I136" s="105"/>
      <c r="J136" s="108"/>
      <c r="K136" s="110"/>
    </row>
    <row r="137" spans="1:11" s="114" customFormat="1" ht="12.75">
      <c r="A137" s="125"/>
      <c r="B137" s="126"/>
      <c r="C137" s="127" t="s">
        <v>269</v>
      </c>
      <c r="D137" s="128"/>
      <c r="E137" s="129">
        <v>489</v>
      </c>
      <c r="F137" s="130"/>
      <c r="G137" s="131"/>
      <c r="H137" s="132"/>
      <c r="I137" s="133"/>
      <c r="J137" s="134"/>
      <c r="K137" s="135"/>
    </row>
    <row r="138" spans="1:11" ht="12.75">
      <c r="A138" s="98"/>
      <c r="B138" s="98"/>
      <c r="C138" s="120" t="s">
        <v>268</v>
      </c>
      <c r="E138" s="106">
        <v>110.2</v>
      </c>
      <c r="G138" s="105"/>
      <c r="H138" s="105"/>
      <c r="I138" s="105"/>
      <c r="J138" s="108"/>
      <c r="K138" s="110"/>
    </row>
    <row r="139" spans="1:11" s="105" customFormat="1" ht="12.75">
      <c r="A139" s="153">
        <v>5</v>
      </c>
      <c r="B139" s="153">
        <v>762342210</v>
      </c>
      <c r="C139" s="155" t="s">
        <v>116</v>
      </c>
      <c r="D139" s="156" t="s">
        <v>84</v>
      </c>
      <c r="E139" s="157">
        <f>SUM(E140)</f>
        <v>599.2</v>
      </c>
      <c r="F139" s="156"/>
      <c r="G139" s="156"/>
      <c r="H139" s="156"/>
      <c r="I139" s="156"/>
      <c r="J139" s="158">
        <v>0</v>
      </c>
      <c r="K139" s="159">
        <f>PRODUCT(E139,J139)</f>
        <v>0</v>
      </c>
    </row>
    <row r="140" spans="1:11" s="105" customFormat="1" ht="12.75">
      <c r="A140" s="153"/>
      <c r="B140" s="153"/>
      <c r="C140" s="155" t="s">
        <v>270</v>
      </c>
      <c r="D140" s="156"/>
      <c r="E140" s="157">
        <v>599.2</v>
      </c>
      <c r="F140" s="156"/>
      <c r="G140" s="156"/>
      <c r="H140" s="156"/>
      <c r="I140" s="156"/>
      <c r="J140" s="158"/>
      <c r="K140" s="159"/>
    </row>
    <row r="141" spans="1:11" s="105" customFormat="1" ht="12.75">
      <c r="A141" s="153">
        <v>6</v>
      </c>
      <c r="B141" s="153">
        <v>762342213</v>
      </c>
      <c r="C141" s="171" t="s">
        <v>117</v>
      </c>
      <c r="D141" s="156" t="s">
        <v>78</v>
      </c>
      <c r="E141" s="157">
        <f>SUM(E142)</f>
        <v>648.445</v>
      </c>
      <c r="F141" s="156"/>
      <c r="G141" s="156"/>
      <c r="H141" s="156"/>
      <c r="I141" s="156"/>
      <c r="J141" s="158">
        <v>0</v>
      </c>
      <c r="K141" s="159">
        <f>PRODUCT(E141,J141)</f>
        <v>0</v>
      </c>
    </row>
    <row r="142" spans="1:11" ht="12.75">
      <c r="A142" s="98"/>
      <c r="B142" s="98"/>
      <c r="C142" s="120" t="s">
        <v>266</v>
      </c>
      <c r="E142" s="106">
        <v>648.445</v>
      </c>
      <c r="J142" s="107"/>
      <c r="K142" s="122"/>
    </row>
    <row r="143" spans="1:11" ht="12.75">
      <c r="A143" s="98">
        <v>7</v>
      </c>
      <c r="B143" s="98">
        <v>762341210</v>
      </c>
      <c r="C143" s="32" t="s">
        <v>135</v>
      </c>
      <c r="D143" t="s">
        <v>78</v>
      </c>
      <c r="E143" s="106">
        <f>SUM(E144)</f>
        <v>0</v>
      </c>
      <c r="G143" s="105"/>
      <c r="H143" s="105"/>
      <c r="I143" s="105"/>
      <c r="J143" s="108">
        <v>0</v>
      </c>
      <c r="K143" s="110">
        <f>PRODUCT(E143,J143)</f>
        <v>0</v>
      </c>
    </row>
    <row r="144" spans="1:11" ht="12.75">
      <c r="A144" s="98"/>
      <c r="B144" s="98"/>
      <c r="C144" s="120" t="s">
        <v>147</v>
      </c>
      <c r="E144" s="106"/>
      <c r="G144" s="105"/>
      <c r="H144" s="105"/>
      <c r="I144" s="105"/>
      <c r="J144" s="108"/>
      <c r="K144" s="110"/>
    </row>
    <row r="145" spans="1:11" s="114" customFormat="1" ht="12.75">
      <c r="A145" s="125"/>
      <c r="B145" s="126"/>
      <c r="C145" s="127" t="s">
        <v>163</v>
      </c>
      <c r="D145" s="128"/>
      <c r="E145" s="129">
        <v>56</v>
      </c>
      <c r="F145" s="130"/>
      <c r="G145" s="131"/>
      <c r="H145" s="132"/>
      <c r="I145" s="133"/>
      <c r="J145" s="134"/>
      <c r="K145" s="135"/>
    </row>
    <row r="146" spans="1:11" ht="12.75">
      <c r="A146" s="98">
        <v>8</v>
      </c>
      <c r="B146" s="123">
        <v>762512245</v>
      </c>
      <c r="C146" s="120" t="s">
        <v>373</v>
      </c>
      <c r="D146" t="s">
        <v>78</v>
      </c>
      <c r="E146" s="106">
        <f>SUM(E147)</f>
        <v>398.665</v>
      </c>
      <c r="G146" s="105"/>
      <c r="H146" s="105"/>
      <c r="I146" s="105"/>
      <c r="J146" s="108">
        <v>0</v>
      </c>
      <c r="K146" s="110">
        <f>PRODUCT(E146,J146)</f>
        <v>0</v>
      </c>
    </row>
    <row r="147" spans="1:11" s="114" customFormat="1" ht="12.75">
      <c r="A147" s="125"/>
      <c r="B147" s="126"/>
      <c r="C147" s="127" t="s">
        <v>372</v>
      </c>
      <c r="D147" s="128"/>
      <c r="E147" s="129">
        <v>398.665</v>
      </c>
      <c r="F147" s="130"/>
      <c r="G147" s="131"/>
      <c r="H147" s="132"/>
      <c r="I147" s="133"/>
      <c r="J147" s="134"/>
      <c r="K147" s="135"/>
    </row>
    <row r="148" spans="1:11" ht="12.75">
      <c r="A148" s="98">
        <v>9</v>
      </c>
      <c r="B148" s="98">
        <v>762395000</v>
      </c>
      <c r="C148" s="32" t="s">
        <v>118</v>
      </c>
      <c r="D148" t="s">
        <v>100</v>
      </c>
      <c r="E148" s="106">
        <f>SUM(E149:E151)</f>
        <v>43.999</v>
      </c>
      <c r="G148" s="105"/>
      <c r="H148" s="105"/>
      <c r="I148" s="105"/>
      <c r="J148" s="108">
        <v>0</v>
      </c>
      <c r="K148" s="110">
        <f>PRODUCT(E148,J148)</f>
        <v>0</v>
      </c>
    </row>
    <row r="149" spans="1:11" ht="12.75">
      <c r="A149" s="98"/>
      <c r="B149" s="98"/>
      <c r="C149" s="120" t="s">
        <v>274</v>
      </c>
      <c r="E149" s="106">
        <v>17.843</v>
      </c>
      <c r="G149" s="105"/>
      <c r="H149" s="105"/>
      <c r="I149" s="105"/>
      <c r="J149" s="108"/>
      <c r="K149" s="110"/>
    </row>
    <row r="150" spans="1:11" ht="12.75">
      <c r="A150" s="175"/>
      <c r="B150" s="175">
        <v>762395000</v>
      </c>
      <c r="C150" s="176" t="s">
        <v>118</v>
      </c>
      <c r="D150" s="176" t="s">
        <v>100</v>
      </c>
      <c r="E150" s="177">
        <v>13</v>
      </c>
      <c r="F150" s="176"/>
      <c r="G150" s="176"/>
      <c r="H150" s="176"/>
      <c r="I150" s="176"/>
      <c r="J150" s="178">
        <v>0</v>
      </c>
      <c r="K150" s="178">
        <f>PRODUCT(E150,J150)</f>
        <v>0</v>
      </c>
    </row>
    <row r="151" spans="1:11" ht="12.75">
      <c r="A151" s="98"/>
      <c r="B151" s="98"/>
      <c r="C151" s="120" t="s">
        <v>376</v>
      </c>
      <c r="E151" s="106">
        <v>13.156</v>
      </c>
      <c r="G151" s="105"/>
      <c r="H151" s="105"/>
      <c r="I151" s="105"/>
      <c r="J151" s="108"/>
      <c r="K151" s="110"/>
    </row>
    <row r="152" spans="1:11" ht="12.75">
      <c r="A152" s="98">
        <v>10</v>
      </c>
      <c r="B152" s="98" t="s">
        <v>86</v>
      </c>
      <c r="C152" s="32" t="s">
        <v>374</v>
      </c>
      <c r="D152" t="s">
        <v>78</v>
      </c>
      <c r="E152" s="106">
        <f>SUM(E153)</f>
        <v>438.532</v>
      </c>
      <c r="G152" s="105"/>
      <c r="H152" s="105"/>
      <c r="I152" s="105"/>
      <c r="J152" s="108">
        <v>0</v>
      </c>
      <c r="K152" s="110">
        <f>PRODUCT(E152,J152)</f>
        <v>0</v>
      </c>
    </row>
    <row r="153" spans="1:11" ht="12.75">
      <c r="A153" s="98"/>
      <c r="B153" s="98"/>
      <c r="C153" s="32" t="s">
        <v>375</v>
      </c>
      <c r="E153" s="106">
        <v>438.532</v>
      </c>
      <c r="G153" s="105"/>
      <c r="H153" s="105"/>
      <c r="I153" s="105"/>
      <c r="J153" s="108"/>
      <c r="K153" s="110"/>
    </row>
    <row r="154" spans="1:11" ht="12.75">
      <c r="A154" s="153">
        <v>11</v>
      </c>
      <c r="B154" s="153" t="s">
        <v>86</v>
      </c>
      <c r="C154" s="171" t="s">
        <v>119</v>
      </c>
      <c r="D154" s="156" t="s">
        <v>100</v>
      </c>
      <c r="E154" s="157">
        <f>SUM(E155:E156)</f>
        <v>6.717</v>
      </c>
      <c r="F154" s="156"/>
      <c r="G154" s="156"/>
      <c r="H154" s="156"/>
      <c r="I154" s="156"/>
      <c r="J154" s="158">
        <v>0</v>
      </c>
      <c r="K154" s="159">
        <f>PRODUCT(E154,J154)</f>
        <v>0</v>
      </c>
    </row>
    <row r="155" spans="1:11" ht="12.75">
      <c r="A155" s="98"/>
      <c r="B155" s="98"/>
      <c r="C155" s="32" t="s">
        <v>267</v>
      </c>
      <c r="E155" s="106">
        <v>5.135</v>
      </c>
      <c r="G155" s="105"/>
      <c r="H155" s="105"/>
      <c r="I155" s="105"/>
      <c r="J155" s="108"/>
      <c r="K155" s="110"/>
    </row>
    <row r="156" spans="1:11" ht="12.75">
      <c r="A156" s="98"/>
      <c r="B156" s="98"/>
      <c r="C156" s="32" t="s">
        <v>271</v>
      </c>
      <c r="E156" s="106">
        <v>1.582</v>
      </c>
      <c r="G156" s="105"/>
      <c r="H156" s="105"/>
      <c r="I156" s="105"/>
      <c r="J156" s="108"/>
      <c r="K156" s="110"/>
    </row>
    <row r="157" spans="1:11" ht="12.75">
      <c r="A157" s="153">
        <v>0</v>
      </c>
      <c r="B157" s="153" t="s">
        <v>86</v>
      </c>
      <c r="C157" s="171" t="s">
        <v>119</v>
      </c>
      <c r="D157" s="156" t="s">
        <v>100</v>
      </c>
      <c r="E157" s="157">
        <v>6.34</v>
      </c>
      <c r="F157" s="156"/>
      <c r="G157" s="156"/>
      <c r="H157" s="156"/>
      <c r="I157" s="156"/>
      <c r="J157" s="158">
        <v>0</v>
      </c>
      <c r="K157" s="159">
        <f>PRODUCT(E157,J157)</f>
        <v>0</v>
      </c>
    </row>
    <row r="158" spans="1:11" ht="12.75">
      <c r="A158" s="98">
        <v>12</v>
      </c>
      <c r="B158" s="98" t="s">
        <v>86</v>
      </c>
      <c r="C158" s="32" t="s">
        <v>136</v>
      </c>
      <c r="D158" t="s">
        <v>100</v>
      </c>
      <c r="E158" s="106">
        <f>SUM(E159)</f>
        <v>1.344</v>
      </c>
      <c r="G158" s="105"/>
      <c r="H158" s="105"/>
      <c r="I158" s="105"/>
      <c r="J158" s="108">
        <v>0</v>
      </c>
      <c r="K158" s="110">
        <f>PRODUCT(E158,J158)</f>
        <v>0</v>
      </c>
    </row>
    <row r="159" spans="1:11" ht="12.75">
      <c r="A159" s="98"/>
      <c r="B159" s="98"/>
      <c r="C159" s="32" t="s">
        <v>164</v>
      </c>
      <c r="E159" s="106">
        <v>1.344</v>
      </c>
      <c r="G159" s="105"/>
      <c r="H159" s="105"/>
      <c r="I159" s="105"/>
      <c r="J159" s="108"/>
      <c r="K159" s="110"/>
    </row>
    <row r="160" spans="1:11" ht="12.75">
      <c r="A160" s="98">
        <v>13</v>
      </c>
      <c r="B160" s="98" t="s">
        <v>86</v>
      </c>
      <c r="C160" s="32" t="s">
        <v>272</v>
      </c>
      <c r="D160" t="s">
        <v>100</v>
      </c>
      <c r="E160" s="106">
        <f>SUM(E161)</f>
        <v>7.382</v>
      </c>
      <c r="G160" s="105"/>
      <c r="H160" s="105"/>
      <c r="I160" s="105"/>
      <c r="J160" s="108">
        <v>0</v>
      </c>
      <c r="K160" s="110">
        <f>PRODUCT(E160,J160)</f>
        <v>0</v>
      </c>
    </row>
    <row r="161" spans="1:11" ht="12.75">
      <c r="A161" s="98"/>
      <c r="B161" s="98"/>
      <c r="C161" s="32" t="s">
        <v>273</v>
      </c>
      <c r="E161" s="106">
        <v>7.382</v>
      </c>
      <c r="G161" s="105"/>
      <c r="H161" s="105"/>
      <c r="I161" s="105"/>
      <c r="J161" s="108"/>
      <c r="K161" s="110"/>
    </row>
    <row r="162" spans="1:11" ht="12.75">
      <c r="A162" s="98">
        <v>14</v>
      </c>
      <c r="B162" s="98" t="s">
        <v>121</v>
      </c>
      <c r="C162" s="149" t="s">
        <v>188</v>
      </c>
      <c r="D162" t="s">
        <v>101</v>
      </c>
      <c r="E162" s="106">
        <v>3</v>
      </c>
      <c r="J162" s="107">
        <v>0</v>
      </c>
      <c r="K162" s="122">
        <f>PRODUCT(E162,J162)</f>
        <v>0</v>
      </c>
    </row>
    <row r="163" spans="1:11" ht="25.5">
      <c r="A163" s="98">
        <v>15</v>
      </c>
      <c r="B163" s="98">
        <v>762354211</v>
      </c>
      <c r="C163" s="120" t="s">
        <v>189</v>
      </c>
      <c r="D163" t="s">
        <v>101</v>
      </c>
      <c r="E163" s="106">
        <v>2</v>
      </c>
      <c r="J163" s="107">
        <v>0</v>
      </c>
      <c r="K163" s="122">
        <f>PRODUCT(E163,J163)</f>
        <v>0</v>
      </c>
    </row>
    <row r="164" spans="1:11" ht="12.75">
      <c r="A164" s="98">
        <v>16</v>
      </c>
      <c r="B164" s="98" t="s">
        <v>86</v>
      </c>
      <c r="C164" s="32" t="s">
        <v>190</v>
      </c>
      <c r="D164" t="s">
        <v>100</v>
      </c>
      <c r="E164" s="106">
        <f>SUM(E165)</f>
        <v>2.4</v>
      </c>
      <c r="G164" s="105"/>
      <c r="H164" s="105"/>
      <c r="I164" s="105"/>
      <c r="J164" s="108">
        <v>0</v>
      </c>
      <c r="K164" s="110">
        <f>PRODUCT(E164,J164)</f>
        <v>0</v>
      </c>
    </row>
    <row r="165" spans="1:11" ht="12.75">
      <c r="A165" s="98"/>
      <c r="B165" s="98"/>
      <c r="C165" s="32" t="s">
        <v>191</v>
      </c>
      <c r="E165" s="106">
        <v>2.4</v>
      </c>
      <c r="G165" s="105"/>
      <c r="H165" s="105"/>
      <c r="I165" s="105"/>
      <c r="J165" s="108"/>
      <c r="K165" s="110"/>
    </row>
    <row r="166" spans="1:11" ht="12.75">
      <c r="A166" s="153">
        <v>17</v>
      </c>
      <c r="B166" s="153">
        <v>998762202</v>
      </c>
      <c r="C166" s="171" t="s">
        <v>79</v>
      </c>
      <c r="D166" s="156" t="s">
        <v>94</v>
      </c>
      <c r="E166" s="157">
        <v>0.088</v>
      </c>
      <c r="F166" s="156"/>
      <c r="G166" s="156"/>
      <c r="H166" s="156"/>
      <c r="I166" s="156"/>
      <c r="J166" s="158">
        <f>SUM(K122:K164)</f>
        <v>0</v>
      </c>
      <c r="K166" s="159">
        <f>PRODUCT(E166,J166)</f>
        <v>0</v>
      </c>
    </row>
    <row r="167" spans="1:11" ht="12.75">
      <c r="A167" s="153">
        <v>18</v>
      </c>
      <c r="B167" s="153">
        <v>998762209</v>
      </c>
      <c r="C167" s="171" t="s">
        <v>120</v>
      </c>
      <c r="D167" s="156" t="s">
        <v>94</v>
      </c>
      <c r="E167" s="157">
        <v>0.045</v>
      </c>
      <c r="F167" s="156"/>
      <c r="G167" s="156"/>
      <c r="H167" s="156"/>
      <c r="I167" s="156"/>
      <c r="J167" s="158">
        <f>SUM(K122:K166)</f>
        <v>0</v>
      </c>
      <c r="K167" s="159">
        <f>PRODUCT(E167,J167)</f>
        <v>0</v>
      </c>
    </row>
    <row r="168" spans="1:11" ht="12.75">
      <c r="A168" s="98">
        <v>19</v>
      </c>
      <c r="B168" s="98" t="s">
        <v>121</v>
      </c>
      <c r="C168" s="32" t="s">
        <v>377</v>
      </c>
      <c r="D168" t="s">
        <v>94</v>
      </c>
      <c r="E168" s="106">
        <v>0.1</v>
      </c>
      <c r="G168" s="105"/>
      <c r="H168" s="105"/>
      <c r="I168" s="105"/>
      <c r="J168" s="108">
        <v>0</v>
      </c>
      <c r="K168" s="110">
        <f>PRODUCT(E168,J168)</f>
        <v>0</v>
      </c>
    </row>
    <row r="169" spans="3:11" ht="12.75">
      <c r="C169" s="100"/>
      <c r="G169" s="105"/>
      <c r="H169" s="105"/>
      <c r="I169" s="105"/>
      <c r="J169" s="108"/>
      <c r="K169" s="111"/>
    </row>
    <row r="170" spans="3:11" ht="12.75">
      <c r="C170" s="100" t="s">
        <v>115</v>
      </c>
      <c r="G170" s="105"/>
      <c r="H170" s="105"/>
      <c r="I170" s="105"/>
      <c r="J170" s="108"/>
      <c r="K170" s="111">
        <f>SUM(K122:K169)</f>
        <v>0</v>
      </c>
    </row>
    <row r="171" spans="3:11" ht="12.75">
      <c r="C171" s="100"/>
      <c r="G171" s="105"/>
      <c r="H171" s="105"/>
      <c r="I171" s="105"/>
      <c r="J171" s="108"/>
      <c r="K171" s="111"/>
    </row>
    <row r="172" spans="2:11" ht="12.75">
      <c r="B172" s="99">
        <v>763</v>
      </c>
      <c r="C172" s="100" t="s">
        <v>280</v>
      </c>
      <c r="G172" s="105"/>
      <c r="H172" s="105"/>
      <c r="I172" s="105"/>
      <c r="J172" s="108"/>
      <c r="K172" s="111"/>
    </row>
    <row r="173" spans="3:11" ht="12.75">
      <c r="C173" s="100"/>
      <c r="G173" s="105"/>
      <c r="H173" s="105"/>
      <c r="I173" s="105"/>
      <c r="J173" s="108"/>
      <c r="K173" s="111"/>
    </row>
    <row r="174" spans="1:11" ht="12.75">
      <c r="A174" s="98">
        <v>1</v>
      </c>
      <c r="B174" s="98">
        <v>763132210</v>
      </c>
      <c r="C174" s="120" t="s">
        <v>281</v>
      </c>
      <c r="D174" t="s">
        <v>78</v>
      </c>
      <c r="E174" s="106">
        <f>SUM(E178:E182)</f>
        <v>325.86</v>
      </c>
      <c r="G174" s="105"/>
      <c r="H174" s="105"/>
      <c r="I174" s="105"/>
      <c r="J174" s="108">
        <v>0</v>
      </c>
      <c r="K174" s="110">
        <f>PRODUCT(E174,J174)</f>
        <v>0</v>
      </c>
    </row>
    <row r="175" spans="1:11" ht="12.75">
      <c r="A175" s="98"/>
      <c r="B175" s="98"/>
      <c r="C175" s="120" t="s">
        <v>287</v>
      </c>
      <c r="E175" s="106"/>
      <c r="G175" s="105"/>
      <c r="H175" s="105"/>
      <c r="I175" s="105"/>
      <c r="J175" s="108"/>
      <c r="K175" s="110"/>
    </row>
    <row r="176" spans="1:11" ht="12.75">
      <c r="A176" s="98"/>
      <c r="B176" s="98"/>
      <c r="C176" s="120" t="s">
        <v>325</v>
      </c>
      <c r="E176" s="106">
        <v>93.655</v>
      </c>
      <c r="G176" s="105"/>
      <c r="H176" s="105"/>
      <c r="I176" s="105"/>
      <c r="J176" s="108"/>
      <c r="K176" s="110"/>
    </row>
    <row r="177" spans="1:11" ht="12.75">
      <c r="A177" s="98"/>
      <c r="B177" s="98"/>
      <c r="C177" s="120" t="s">
        <v>288</v>
      </c>
      <c r="E177" s="106"/>
      <c r="G177" s="105"/>
      <c r="H177" s="105"/>
      <c r="I177" s="105"/>
      <c r="J177" s="108"/>
      <c r="K177" s="110"/>
    </row>
    <row r="178" spans="1:11" ht="12.75">
      <c r="A178" s="98"/>
      <c r="B178" s="98"/>
      <c r="C178" s="120" t="s">
        <v>289</v>
      </c>
      <c r="E178" s="106">
        <v>157.08</v>
      </c>
      <c r="G178" s="105"/>
      <c r="H178" s="105"/>
      <c r="I178" s="105"/>
      <c r="J178" s="108"/>
      <c r="K178" s="110"/>
    </row>
    <row r="179" spans="1:11" ht="12.75">
      <c r="A179" s="98"/>
      <c r="B179" s="98"/>
      <c r="C179" s="120" t="s">
        <v>292</v>
      </c>
      <c r="E179" s="106">
        <v>99</v>
      </c>
      <c r="G179" s="105"/>
      <c r="H179" s="105"/>
      <c r="I179" s="105"/>
      <c r="J179" s="108"/>
      <c r="K179" s="110"/>
    </row>
    <row r="180" spans="1:11" ht="12.75">
      <c r="A180" s="98"/>
      <c r="B180" s="98"/>
      <c r="C180" s="120" t="s">
        <v>290</v>
      </c>
      <c r="E180" s="106"/>
      <c r="G180" s="105"/>
      <c r="H180" s="105"/>
      <c r="I180" s="105"/>
      <c r="J180" s="108"/>
      <c r="K180" s="110"/>
    </row>
    <row r="181" spans="1:11" ht="12.75">
      <c r="A181" s="98"/>
      <c r="B181" s="98"/>
      <c r="C181" s="120" t="s">
        <v>293</v>
      </c>
      <c r="E181" s="106">
        <v>121.2</v>
      </c>
      <c r="G181" s="105"/>
      <c r="H181" s="105"/>
      <c r="I181" s="105"/>
      <c r="J181" s="108"/>
      <c r="K181" s="110"/>
    </row>
    <row r="182" spans="1:11" ht="12.75">
      <c r="A182" s="98"/>
      <c r="B182" s="98"/>
      <c r="C182" s="120" t="s">
        <v>283</v>
      </c>
      <c r="E182" s="106">
        <v>-51.42</v>
      </c>
      <c r="G182" s="105"/>
      <c r="H182" s="105"/>
      <c r="I182" s="105"/>
      <c r="J182" s="108"/>
      <c r="K182" s="110"/>
    </row>
    <row r="183" spans="1:11" ht="12.75">
      <c r="A183" s="98">
        <v>2</v>
      </c>
      <c r="B183" s="98">
        <v>763132410</v>
      </c>
      <c r="C183" s="120" t="s">
        <v>284</v>
      </c>
      <c r="D183" t="s">
        <v>78</v>
      </c>
      <c r="E183" s="106">
        <f>SUM(E184:E187)</f>
        <v>51.42</v>
      </c>
      <c r="G183" s="105"/>
      <c r="H183" s="105"/>
      <c r="I183" s="105"/>
      <c r="J183" s="108">
        <v>0</v>
      </c>
      <c r="K183" s="110">
        <f>PRODUCT(E183,J183)</f>
        <v>0</v>
      </c>
    </row>
    <row r="184" spans="1:11" ht="12.75">
      <c r="A184" s="98"/>
      <c r="B184" s="98"/>
      <c r="C184" s="120" t="s">
        <v>291</v>
      </c>
      <c r="E184" s="106"/>
      <c r="G184" s="105"/>
      <c r="H184" s="105"/>
      <c r="I184" s="105"/>
      <c r="J184" s="108"/>
      <c r="K184" s="110"/>
    </row>
    <row r="185" spans="1:11" ht="12.75">
      <c r="A185" s="98"/>
      <c r="B185" s="98"/>
      <c r="C185" s="120" t="s">
        <v>294</v>
      </c>
      <c r="E185" s="106">
        <v>29.92</v>
      </c>
      <c r="G185" s="105"/>
      <c r="H185" s="105"/>
      <c r="I185" s="105"/>
      <c r="J185" s="108"/>
      <c r="K185" s="110"/>
    </row>
    <row r="186" spans="1:11" ht="12.75">
      <c r="A186" s="98"/>
      <c r="B186" s="98"/>
      <c r="C186" s="120" t="s">
        <v>295</v>
      </c>
      <c r="E186" s="106"/>
      <c r="G186" s="105"/>
      <c r="H186" s="105"/>
      <c r="I186" s="105"/>
      <c r="J186" s="108"/>
      <c r="K186" s="110"/>
    </row>
    <row r="187" spans="1:11" ht="12.75">
      <c r="A187" s="98"/>
      <c r="B187" s="98"/>
      <c r="C187" s="120" t="s">
        <v>296</v>
      </c>
      <c r="E187" s="106">
        <v>21.5</v>
      </c>
      <c r="G187" s="105"/>
      <c r="H187" s="105"/>
      <c r="I187" s="105"/>
      <c r="J187" s="108"/>
      <c r="K187" s="110"/>
    </row>
    <row r="188" spans="1:11" ht="12.75">
      <c r="A188" s="98">
        <v>3</v>
      </c>
      <c r="B188" s="98">
        <v>763112124</v>
      </c>
      <c r="C188" s="120" t="s">
        <v>305</v>
      </c>
      <c r="D188" t="s">
        <v>78</v>
      </c>
      <c r="E188" s="106">
        <f>SUM(E189:E194)</f>
        <v>69.645</v>
      </c>
      <c r="G188" s="105"/>
      <c r="H188" s="105"/>
      <c r="I188" s="105"/>
      <c r="J188" s="108">
        <v>0</v>
      </c>
      <c r="K188" s="110">
        <f>PRODUCT(E188,J188)</f>
        <v>0</v>
      </c>
    </row>
    <row r="189" spans="1:11" ht="12.75">
      <c r="A189" s="98"/>
      <c r="B189" s="98"/>
      <c r="C189" s="120" t="s">
        <v>301</v>
      </c>
      <c r="E189" s="106"/>
      <c r="G189" s="105"/>
      <c r="H189" s="105"/>
      <c r="I189" s="105"/>
      <c r="J189" s="108"/>
      <c r="K189" s="110"/>
    </row>
    <row r="190" spans="1:11" ht="12.75">
      <c r="A190" s="98"/>
      <c r="B190" s="98"/>
      <c r="C190" s="120" t="s">
        <v>326</v>
      </c>
      <c r="E190" s="106">
        <v>40.086</v>
      </c>
      <c r="G190" s="105"/>
      <c r="H190" s="105"/>
      <c r="I190" s="105"/>
      <c r="J190" s="108"/>
      <c r="K190" s="110"/>
    </row>
    <row r="191" spans="1:11" ht="12.75">
      <c r="A191" s="98"/>
      <c r="B191" s="98"/>
      <c r="C191" s="120" t="s">
        <v>308</v>
      </c>
      <c r="E191" s="106">
        <v>15.759</v>
      </c>
      <c r="G191" s="105"/>
      <c r="H191" s="105"/>
      <c r="I191" s="105"/>
      <c r="J191" s="108"/>
      <c r="K191" s="110"/>
    </row>
    <row r="192" spans="1:11" ht="12.75">
      <c r="A192" s="98"/>
      <c r="B192" s="98"/>
      <c r="C192" s="120" t="s">
        <v>309</v>
      </c>
      <c r="E192" s="106">
        <v>-6.2</v>
      </c>
      <c r="G192" s="105"/>
      <c r="H192" s="105"/>
      <c r="I192" s="105"/>
      <c r="J192" s="108"/>
      <c r="K192" s="110"/>
    </row>
    <row r="193" spans="1:11" ht="12.75">
      <c r="A193" s="98"/>
      <c r="B193" s="98"/>
      <c r="C193" s="120" t="s">
        <v>310</v>
      </c>
      <c r="E193" s="106"/>
      <c r="G193" s="105"/>
      <c r="H193" s="105"/>
      <c r="I193" s="105"/>
      <c r="J193" s="108"/>
      <c r="K193" s="110"/>
    </row>
    <row r="194" spans="1:11" ht="12.75">
      <c r="A194" s="98"/>
      <c r="B194" s="98"/>
      <c r="C194" s="120" t="s">
        <v>311</v>
      </c>
      <c r="E194" s="106">
        <v>20</v>
      </c>
      <c r="G194" s="105"/>
      <c r="H194" s="105"/>
      <c r="I194" s="105"/>
      <c r="J194" s="108"/>
      <c r="K194" s="110"/>
    </row>
    <row r="195" spans="1:11" ht="12.75">
      <c r="A195" s="98">
        <v>4</v>
      </c>
      <c r="B195" s="98">
        <v>763112144</v>
      </c>
      <c r="C195" s="120" t="s">
        <v>304</v>
      </c>
      <c r="D195" t="s">
        <v>78</v>
      </c>
      <c r="E195" s="106">
        <f>SUM(E196:E199)</f>
        <v>56.281</v>
      </c>
      <c r="G195" s="105"/>
      <c r="H195" s="105"/>
      <c r="I195" s="105"/>
      <c r="J195" s="108">
        <v>0</v>
      </c>
      <c r="K195" s="110">
        <f>PRODUCT(E195,J195)</f>
        <v>0</v>
      </c>
    </row>
    <row r="196" spans="1:11" ht="12.75">
      <c r="A196" s="98"/>
      <c r="B196" s="98"/>
      <c r="C196" s="120" t="s">
        <v>301</v>
      </c>
      <c r="E196" s="106"/>
      <c r="G196" s="105"/>
      <c r="H196" s="105"/>
      <c r="I196" s="105"/>
      <c r="J196" s="108"/>
      <c r="K196" s="110"/>
    </row>
    <row r="197" spans="1:11" ht="12.75">
      <c r="A197" s="98"/>
      <c r="B197" s="98"/>
      <c r="C197" s="120" t="s">
        <v>312</v>
      </c>
      <c r="E197" s="106">
        <v>18.36</v>
      </c>
      <c r="G197" s="105"/>
      <c r="H197" s="105"/>
      <c r="I197" s="105"/>
      <c r="J197" s="108"/>
      <c r="K197" s="110"/>
    </row>
    <row r="198" spans="1:11" ht="12.75">
      <c r="A198" s="98"/>
      <c r="B198" s="98"/>
      <c r="C198" s="120" t="s">
        <v>313</v>
      </c>
      <c r="E198" s="106">
        <v>39.321</v>
      </c>
      <c r="G198" s="105"/>
      <c r="H198" s="105"/>
      <c r="I198" s="105"/>
      <c r="J198" s="108"/>
      <c r="K198" s="110"/>
    </row>
    <row r="199" spans="1:11" ht="12.75">
      <c r="A199" s="98"/>
      <c r="B199" s="98"/>
      <c r="C199" s="120" t="s">
        <v>314</v>
      </c>
      <c r="E199" s="106">
        <v>-1.4</v>
      </c>
      <c r="G199" s="105"/>
      <c r="H199" s="105"/>
      <c r="I199" s="105"/>
      <c r="J199" s="108"/>
      <c r="K199" s="110"/>
    </row>
    <row r="200" spans="1:11" ht="12.75">
      <c r="A200" s="98">
        <v>5</v>
      </c>
      <c r="B200" s="98">
        <v>763113125</v>
      </c>
      <c r="C200" s="120" t="s">
        <v>306</v>
      </c>
      <c r="D200" t="s">
        <v>78</v>
      </c>
      <c r="E200" s="106">
        <f>SUM(E201:E202)</f>
        <v>15.3</v>
      </c>
      <c r="G200" s="105"/>
      <c r="H200" s="105"/>
      <c r="I200" s="105"/>
      <c r="J200" s="108">
        <v>0</v>
      </c>
      <c r="K200" s="110">
        <f>PRODUCT(E200,J200)</f>
        <v>0</v>
      </c>
    </row>
    <row r="201" spans="1:11" ht="12.75">
      <c r="A201" s="98"/>
      <c r="B201" s="98"/>
      <c r="C201" s="120" t="s">
        <v>301</v>
      </c>
      <c r="E201" s="106"/>
      <c r="G201" s="105"/>
      <c r="H201" s="105"/>
      <c r="I201" s="105"/>
      <c r="J201" s="108"/>
      <c r="K201" s="110"/>
    </row>
    <row r="202" spans="1:11" ht="12.75">
      <c r="A202" s="98"/>
      <c r="B202" s="98"/>
      <c r="C202" s="120" t="s">
        <v>307</v>
      </c>
      <c r="E202" s="106">
        <v>15.3</v>
      </c>
      <c r="G202" s="105"/>
      <c r="H202" s="105"/>
      <c r="I202" s="105"/>
      <c r="J202" s="108"/>
      <c r="K202" s="110"/>
    </row>
    <row r="203" spans="1:11" ht="25.5">
      <c r="A203" s="98">
        <v>6</v>
      </c>
      <c r="B203" s="98">
        <v>763124123</v>
      </c>
      <c r="C203" s="120" t="s">
        <v>297</v>
      </c>
      <c r="D203" t="s">
        <v>78</v>
      </c>
      <c r="E203" s="106">
        <f>SUM(E204:E206)</f>
        <v>71.775</v>
      </c>
      <c r="G203" s="105"/>
      <c r="H203" s="105"/>
      <c r="I203" s="105"/>
      <c r="J203" s="108">
        <v>0</v>
      </c>
      <c r="K203" s="110">
        <f>PRODUCT(E203,J203)</f>
        <v>0</v>
      </c>
    </row>
    <row r="204" spans="1:11" ht="12.75">
      <c r="A204" s="98"/>
      <c r="B204" s="98"/>
      <c r="C204" s="120" t="s">
        <v>301</v>
      </c>
      <c r="E204" s="106"/>
      <c r="G204" s="105"/>
      <c r="H204" s="105"/>
      <c r="I204" s="105"/>
      <c r="J204" s="108"/>
      <c r="K204" s="110"/>
    </row>
    <row r="205" spans="1:11" ht="12.75">
      <c r="A205" s="98"/>
      <c r="B205" s="98"/>
      <c r="C205" s="120" t="s">
        <v>303</v>
      </c>
      <c r="E205" s="106">
        <v>34.65</v>
      </c>
      <c r="G205" s="105"/>
      <c r="H205" s="105"/>
      <c r="I205" s="105"/>
      <c r="J205" s="108"/>
      <c r="K205" s="110"/>
    </row>
    <row r="206" spans="1:11" ht="12.75">
      <c r="A206" s="98"/>
      <c r="B206" s="98"/>
      <c r="C206" s="120" t="s">
        <v>302</v>
      </c>
      <c r="E206" s="106">
        <v>37.125</v>
      </c>
      <c r="G206" s="105"/>
      <c r="H206" s="105"/>
      <c r="I206" s="105"/>
      <c r="J206" s="108"/>
      <c r="K206" s="110"/>
    </row>
    <row r="207" spans="1:11" ht="25.5">
      <c r="A207" s="98">
        <v>7</v>
      </c>
      <c r="B207" s="98">
        <v>763124143</v>
      </c>
      <c r="C207" s="120" t="s">
        <v>298</v>
      </c>
      <c r="D207" t="s">
        <v>78</v>
      </c>
      <c r="E207" s="106">
        <f>SUM(E208:E211)</f>
        <v>29.701</v>
      </c>
      <c r="G207" s="105"/>
      <c r="H207" s="105"/>
      <c r="I207" s="105"/>
      <c r="J207" s="108">
        <v>0</v>
      </c>
      <c r="K207" s="110">
        <f>PRODUCT(E207,J207)</f>
        <v>0</v>
      </c>
    </row>
    <row r="208" spans="1:11" ht="12.75">
      <c r="A208" s="98"/>
      <c r="B208" s="98"/>
      <c r="C208" s="120" t="s">
        <v>291</v>
      </c>
      <c r="E208" s="106"/>
      <c r="G208" s="105"/>
      <c r="H208" s="105"/>
      <c r="I208" s="105"/>
      <c r="J208" s="108"/>
      <c r="K208" s="110"/>
    </row>
    <row r="209" spans="1:11" ht="12.75">
      <c r="A209" s="98"/>
      <c r="B209" s="98"/>
      <c r="C209" s="120" t="s">
        <v>299</v>
      </c>
      <c r="E209" s="106">
        <v>14.603</v>
      </c>
      <c r="G209" s="105"/>
      <c r="H209" s="105"/>
      <c r="I209" s="105"/>
      <c r="J209" s="108"/>
      <c r="K209" s="110"/>
    </row>
    <row r="210" spans="1:11" ht="12.75">
      <c r="A210" s="98"/>
      <c r="B210" s="98"/>
      <c r="C210" s="120" t="s">
        <v>295</v>
      </c>
      <c r="E210" s="106"/>
      <c r="G210" s="105"/>
      <c r="H210" s="105"/>
      <c r="I210" s="105"/>
      <c r="J210" s="108"/>
      <c r="K210" s="110"/>
    </row>
    <row r="211" spans="1:11" ht="12.75">
      <c r="A211" s="98"/>
      <c r="B211" s="98"/>
      <c r="C211" s="120" t="s">
        <v>300</v>
      </c>
      <c r="E211" s="106">
        <v>15.098</v>
      </c>
      <c r="G211" s="105"/>
      <c r="H211" s="105"/>
      <c r="I211" s="105"/>
      <c r="J211" s="108"/>
      <c r="K211" s="110"/>
    </row>
    <row r="212" spans="1:11" ht="25.5">
      <c r="A212" s="98">
        <v>8</v>
      </c>
      <c r="B212" s="98" t="s">
        <v>315</v>
      </c>
      <c r="C212" s="120" t="s">
        <v>316</v>
      </c>
      <c r="D212" t="s">
        <v>78</v>
      </c>
      <c r="E212" s="106">
        <f>SUM(E213)</f>
        <v>4.1</v>
      </c>
      <c r="G212" s="105"/>
      <c r="H212" s="105"/>
      <c r="I212" s="105"/>
      <c r="J212" s="108">
        <v>0</v>
      </c>
      <c r="K212" s="110">
        <f>PRODUCT(E212,J212)</f>
        <v>0</v>
      </c>
    </row>
    <row r="213" spans="1:11" ht="12.75">
      <c r="A213" s="98"/>
      <c r="B213" s="98"/>
      <c r="C213" s="120" t="s">
        <v>317</v>
      </c>
      <c r="E213" s="106">
        <v>4.1</v>
      </c>
      <c r="G213" s="105"/>
      <c r="H213" s="105"/>
      <c r="I213" s="105"/>
      <c r="J213" s="108"/>
      <c r="K213" s="110"/>
    </row>
    <row r="214" spans="1:11" ht="25.5">
      <c r="A214" s="98">
        <v>9</v>
      </c>
      <c r="B214" s="98" t="s">
        <v>315</v>
      </c>
      <c r="C214" s="120" t="s">
        <v>318</v>
      </c>
      <c r="D214" t="s">
        <v>78</v>
      </c>
      <c r="E214" s="106">
        <f>SUM(E215)</f>
        <v>2.05</v>
      </c>
      <c r="G214" s="105"/>
      <c r="H214" s="105"/>
      <c r="I214" s="105"/>
      <c r="J214" s="108">
        <v>0</v>
      </c>
      <c r="K214" s="110">
        <f>PRODUCT(E214,J214)</f>
        <v>0</v>
      </c>
    </row>
    <row r="215" spans="1:11" ht="12.75">
      <c r="A215" s="98"/>
      <c r="B215" s="98"/>
      <c r="C215" s="120" t="s">
        <v>319</v>
      </c>
      <c r="E215" s="106">
        <v>2.05</v>
      </c>
      <c r="G215" s="105"/>
      <c r="H215" s="105"/>
      <c r="I215" s="105"/>
      <c r="J215" s="108"/>
      <c r="K215" s="110"/>
    </row>
    <row r="216" spans="1:11" ht="25.5">
      <c r="A216" s="98">
        <v>10</v>
      </c>
      <c r="B216" s="98" t="s">
        <v>315</v>
      </c>
      <c r="C216" s="120" t="s">
        <v>320</v>
      </c>
      <c r="D216" t="s">
        <v>78</v>
      </c>
      <c r="E216" s="106">
        <f>SUM(E217)</f>
        <v>112.914</v>
      </c>
      <c r="G216" s="105"/>
      <c r="H216" s="105"/>
      <c r="I216" s="105"/>
      <c r="J216" s="108">
        <v>0</v>
      </c>
      <c r="K216" s="110">
        <f>PRODUCT(E216,J216)</f>
        <v>0</v>
      </c>
    </row>
    <row r="217" spans="1:11" ht="12.75">
      <c r="A217" s="98"/>
      <c r="B217" s="98"/>
      <c r="C217" s="120" t="s">
        <v>321</v>
      </c>
      <c r="E217" s="106">
        <v>112.914</v>
      </c>
      <c r="G217" s="105"/>
      <c r="H217" s="105"/>
      <c r="I217" s="105"/>
      <c r="J217" s="108"/>
      <c r="K217" s="110"/>
    </row>
    <row r="218" spans="1:11" ht="12.75">
      <c r="A218" s="98"/>
      <c r="B218" s="98"/>
      <c r="C218" s="120" t="s">
        <v>323</v>
      </c>
      <c r="E218" s="106"/>
      <c r="G218" s="105"/>
      <c r="H218" s="105"/>
      <c r="I218" s="105"/>
      <c r="J218" s="108"/>
      <c r="K218" s="110"/>
    </row>
    <row r="219" spans="1:11" ht="12.75">
      <c r="A219" s="98"/>
      <c r="B219" s="98"/>
      <c r="C219" s="120" t="s">
        <v>322</v>
      </c>
      <c r="E219" s="106"/>
      <c r="G219" s="105"/>
      <c r="H219" s="105"/>
      <c r="I219" s="105"/>
      <c r="J219" s="108"/>
      <c r="K219" s="110"/>
    </row>
    <row r="220" spans="1:11" ht="12.75">
      <c r="A220" s="98">
        <v>11</v>
      </c>
      <c r="B220" s="98" t="s">
        <v>315</v>
      </c>
      <c r="C220" s="120" t="s">
        <v>324</v>
      </c>
      <c r="D220" t="s">
        <v>84</v>
      </c>
      <c r="E220" s="106">
        <f>SUM(E221:E222)</f>
        <v>32</v>
      </c>
      <c r="G220" s="105"/>
      <c r="H220" s="105"/>
      <c r="I220" s="105"/>
      <c r="J220" s="108">
        <v>0</v>
      </c>
      <c r="K220" s="110">
        <f>PRODUCT(E220,J220)</f>
        <v>0</v>
      </c>
    </row>
    <row r="221" spans="1:11" ht="12.75">
      <c r="A221" s="98"/>
      <c r="B221" s="98"/>
      <c r="C221" s="120" t="s">
        <v>282</v>
      </c>
      <c r="E221" s="106"/>
      <c r="G221" s="105"/>
      <c r="H221" s="105"/>
      <c r="I221" s="105"/>
      <c r="J221" s="108"/>
      <c r="K221" s="110"/>
    </row>
    <row r="222" spans="1:11" ht="12.75">
      <c r="A222" s="98"/>
      <c r="B222" s="98"/>
      <c r="C222" s="120" t="s">
        <v>430</v>
      </c>
      <c r="E222" s="106">
        <v>32</v>
      </c>
      <c r="G222" s="105"/>
      <c r="H222" s="105"/>
      <c r="I222" s="105"/>
      <c r="J222" s="108"/>
      <c r="K222" s="110"/>
    </row>
    <row r="223" spans="1:11" ht="12.75">
      <c r="A223" s="98">
        <v>12</v>
      </c>
      <c r="B223" s="98" t="s">
        <v>428</v>
      </c>
      <c r="C223" s="120" t="s">
        <v>429</v>
      </c>
      <c r="D223" t="s">
        <v>78</v>
      </c>
      <c r="E223" s="106">
        <f>SUM(E224:E226)</f>
        <v>867.722</v>
      </c>
      <c r="G223" s="105"/>
      <c r="H223" s="105"/>
      <c r="I223" s="105"/>
      <c r="J223" s="108">
        <v>0</v>
      </c>
      <c r="K223" s="110">
        <f>PRODUCT(E223,J223)</f>
        <v>0</v>
      </c>
    </row>
    <row r="224" spans="1:11" ht="12.75">
      <c r="A224" s="98"/>
      <c r="B224" s="98"/>
      <c r="C224" s="120" t="s">
        <v>431</v>
      </c>
      <c r="E224" s="106">
        <v>591.67</v>
      </c>
      <c r="G224" s="105"/>
      <c r="H224" s="105"/>
      <c r="I224" s="105"/>
      <c r="J224" s="108"/>
      <c r="K224" s="110"/>
    </row>
    <row r="225" spans="1:11" ht="12.75">
      <c r="A225" s="98"/>
      <c r="B225" s="98"/>
      <c r="C225" s="120" t="s">
        <v>432</v>
      </c>
      <c r="E225" s="106">
        <v>260.052</v>
      </c>
      <c r="G225" s="105"/>
      <c r="H225" s="105"/>
      <c r="I225" s="105"/>
      <c r="J225" s="108"/>
      <c r="K225" s="110"/>
    </row>
    <row r="226" spans="1:11" ht="12.75">
      <c r="A226" s="98"/>
      <c r="B226" s="98"/>
      <c r="C226" s="120" t="s">
        <v>433</v>
      </c>
      <c r="E226" s="106">
        <v>16</v>
      </c>
      <c r="G226" s="105"/>
      <c r="H226" s="105"/>
      <c r="I226" s="105"/>
      <c r="J226" s="108"/>
      <c r="K226" s="110"/>
    </row>
    <row r="227" spans="1:11" ht="12.75">
      <c r="A227" s="98">
        <v>13</v>
      </c>
      <c r="B227" s="98">
        <v>998763201</v>
      </c>
      <c r="C227" s="32" t="s">
        <v>79</v>
      </c>
      <c r="D227" t="s">
        <v>94</v>
      </c>
      <c r="E227" s="106">
        <v>0.081</v>
      </c>
      <c r="J227" s="107">
        <v>0</v>
      </c>
      <c r="K227" s="122">
        <f>PRODUCT(E227,J227)</f>
        <v>0</v>
      </c>
    </row>
    <row r="228" spans="3:11" ht="12.75">
      <c r="C228" s="100"/>
      <c r="G228" s="105"/>
      <c r="H228" s="105"/>
      <c r="I228" s="105"/>
      <c r="J228" s="108"/>
      <c r="K228" s="111"/>
    </row>
    <row r="229" spans="3:11" ht="12.75">
      <c r="C229" s="100" t="s">
        <v>286</v>
      </c>
      <c r="G229" s="105"/>
      <c r="H229" s="105"/>
      <c r="I229" s="105"/>
      <c r="J229" s="108"/>
      <c r="K229" s="111">
        <f>SUM(K174:K228)</f>
        <v>0</v>
      </c>
    </row>
    <row r="230" spans="3:11" ht="12.75">
      <c r="C230" s="100"/>
      <c r="G230" s="105"/>
      <c r="H230" s="105"/>
      <c r="I230" s="105"/>
      <c r="J230" s="108"/>
      <c r="K230" s="111"/>
    </row>
    <row r="231" spans="1:11" ht="12.75">
      <c r="A231" s="98"/>
      <c r="B231" s="99">
        <v>764</v>
      </c>
      <c r="C231" s="100" t="s">
        <v>95</v>
      </c>
      <c r="J231" s="107"/>
      <c r="K231" s="109"/>
    </row>
    <row r="232" spans="1:11" ht="12.75">
      <c r="A232" s="98"/>
      <c r="B232" s="99"/>
      <c r="C232" s="100"/>
      <c r="J232" s="107"/>
      <c r="K232" s="109"/>
    </row>
    <row r="233" spans="1:11" ht="25.5">
      <c r="A233" s="153">
        <v>1</v>
      </c>
      <c r="B233" s="153" t="s">
        <v>96</v>
      </c>
      <c r="C233" s="155" t="s">
        <v>137</v>
      </c>
      <c r="D233" s="156" t="s">
        <v>87</v>
      </c>
      <c r="E233" s="157">
        <v>1</v>
      </c>
      <c r="F233" s="156"/>
      <c r="G233" s="156"/>
      <c r="H233" s="156"/>
      <c r="I233" s="156"/>
      <c r="J233" s="158">
        <v>0</v>
      </c>
      <c r="K233" s="159">
        <f>PRODUCT(E233,J233)</f>
        <v>0</v>
      </c>
    </row>
    <row r="234" spans="1:11" ht="12.75">
      <c r="A234" s="98">
        <v>2</v>
      </c>
      <c r="B234" s="98">
        <v>764510240</v>
      </c>
      <c r="C234" s="120" t="s">
        <v>196</v>
      </c>
      <c r="D234" t="s">
        <v>84</v>
      </c>
      <c r="E234" s="106">
        <f>SUM(E235:E235)</f>
        <v>6.5</v>
      </c>
      <c r="J234" s="107">
        <v>0</v>
      </c>
      <c r="K234" s="122">
        <f>PRODUCT(E234,J234)</f>
        <v>0</v>
      </c>
    </row>
    <row r="235" spans="1:11" ht="12.75">
      <c r="A235" s="98"/>
      <c r="B235" s="98"/>
      <c r="C235" s="32" t="s">
        <v>197</v>
      </c>
      <c r="E235" s="106">
        <v>6.5</v>
      </c>
      <c r="J235" s="107"/>
      <c r="K235" s="122"/>
    </row>
    <row r="236" spans="1:11" ht="12.75">
      <c r="A236" s="153">
        <v>3</v>
      </c>
      <c r="B236" s="153">
        <v>764267201</v>
      </c>
      <c r="C236" s="171" t="s">
        <v>195</v>
      </c>
      <c r="D236" s="156" t="s">
        <v>78</v>
      </c>
      <c r="E236" s="157">
        <f>SUM(E237:E239)</f>
        <v>56</v>
      </c>
      <c r="F236" s="156"/>
      <c r="G236" s="156"/>
      <c r="H236" s="156"/>
      <c r="I236" s="156"/>
      <c r="J236" s="158">
        <v>0</v>
      </c>
      <c r="K236" s="159">
        <f>PRODUCT(E236,J236)</f>
        <v>0</v>
      </c>
    </row>
    <row r="237" spans="1:11" ht="25.5">
      <c r="A237" s="98"/>
      <c r="B237" s="98"/>
      <c r="C237" s="120" t="s">
        <v>193</v>
      </c>
      <c r="E237" s="106"/>
      <c r="J237" s="107"/>
      <c r="K237" s="122"/>
    </row>
    <row r="238" spans="1:11" ht="12.75">
      <c r="A238" s="98"/>
      <c r="B238" s="98"/>
      <c r="C238" s="120" t="s">
        <v>194</v>
      </c>
      <c r="E238" s="106"/>
      <c r="J238" s="107"/>
      <c r="K238" s="122"/>
    </row>
    <row r="239" spans="1:11" ht="12.75">
      <c r="A239" s="98"/>
      <c r="B239" s="98"/>
      <c r="C239" s="120" t="s">
        <v>163</v>
      </c>
      <c r="E239" s="106">
        <v>56</v>
      </c>
      <c r="J239" s="107"/>
      <c r="K239" s="122"/>
    </row>
    <row r="240" spans="1:11" ht="25.5">
      <c r="A240" s="153">
        <v>4</v>
      </c>
      <c r="B240" s="153">
        <v>764239240</v>
      </c>
      <c r="C240" s="155" t="s">
        <v>198</v>
      </c>
      <c r="D240" s="156" t="s">
        <v>78</v>
      </c>
      <c r="E240" s="157">
        <f>SUM(E241:E244)</f>
        <v>7.445</v>
      </c>
      <c r="F240" s="156"/>
      <c r="G240" s="156"/>
      <c r="H240" s="156"/>
      <c r="I240" s="156"/>
      <c r="J240" s="158">
        <v>0</v>
      </c>
      <c r="K240" s="159">
        <f>PRODUCT(E240,J240)</f>
        <v>0</v>
      </c>
    </row>
    <row r="241" spans="1:11" ht="12.75">
      <c r="A241" s="98"/>
      <c r="B241" s="98"/>
      <c r="C241" s="32" t="s">
        <v>199</v>
      </c>
      <c r="E241" s="106"/>
      <c r="J241" s="107"/>
      <c r="K241" s="122"/>
    </row>
    <row r="242" spans="1:11" ht="12.75">
      <c r="A242" s="98"/>
      <c r="B242" s="98"/>
      <c r="C242" s="32" t="s">
        <v>205</v>
      </c>
      <c r="E242" s="106">
        <v>2.878</v>
      </c>
      <c r="J242" s="107"/>
      <c r="K242" s="122"/>
    </row>
    <row r="243" spans="1:11" ht="12.75">
      <c r="A243" s="98"/>
      <c r="B243" s="98"/>
      <c r="C243" s="120" t="s">
        <v>200</v>
      </c>
      <c r="E243" s="106"/>
      <c r="J243" s="107"/>
      <c r="K243" s="122"/>
    </row>
    <row r="244" spans="1:11" ht="12.75">
      <c r="A244" s="98"/>
      <c r="B244" s="98"/>
      <c r="C244" s="120" t="s">
        <v>206</v>
      </c>
      <c r="E244" s="106">
        <v>4.567</v>
      </c>
      <c r="J244" s="107"/>
      <c r="K244" s="122"/>
    </row>
    <row r="245" spans="1:11" ht="12.75">
      <c r="A245" s="153">
        <v>5</v>
      </c>
      <c r="B245" s="153">
        <v>764292250</v>
      </c>
      <c r="C245" s="171" t="s">
        <v>138</v>
      </c>
      <c r="D245" s="156" t="s">
        <v>84</v>
      </c>
      <c r="E245" s="157">
        <f>SUM(E246:E246)</f>
        <v>36</v>
      </c>
      <c r="F245" s="156"/>
      <c r="G245" s="156"/>
      <c r="H245" s="156"/>
      <c r="I245" s="156"/>
      <c r="J245" s="158">
        <v>0</v>
      </c>
      <c r="K245" s="159">
        <f>PRODUCT(E245,J245)</f>
        <v>0</v>
      </c>
    </row>
    <row r="246" spans="1:11" ht="12.75">
      <c r="A246" s="98"/>
      <c r="B246" s="98"/>
      <c r="C246" s="32" t="s">
        <v>192</v>
      </c>
      <c r="E246" s="106">
        <v>36</v>
      </c>
      <c r="J246" s="107"/>
      <c r="K246" s="122"/>
    </row>
    <row r="247" spans="1:11" ht="25.5">
      <c r="A247" s="153">
        <v>6</v>
      </c>
      <c r="B247" s="153">
        <v>764242230</v>
      </c>
      <c r="C247" s="155" t="s">
        <v>201</v>
      </c>
      <c r="D247" s="156" t="s">
        <v>101</v>
      </c>
      <c r="E247" s="157">
        <f>SUM(E248)</f>
        <v>4</v>
      </c>
      <c r="F247" s="156"/>
      <c r="G247" s="156"/>
      <c r="H247" s="156"/>
      <c r="I247" s="156"/>
      <c r="J247" s="158">
        <v>0</v>
      </c>
      <c r="K247" s="159">
        <f>PRODUCT(E247,J247)</f>
        <v>0</v>
      </c>
    </row>
    <row r="248" spans="1:11" ht="12.75">
      <c r="A248" s="153"/>
      <c r="B248" s="153"/>
      <c r="C248" s="171" t="s">
        <v>202</v>
      </c>
      <c r="D248" s="156"/>
      <c r="E248" s="157">
        <v>4</v>
      </c>
      <c r="F248" s="156"/>
      <c r="G248" s="156"/>
      <c r="H248" s="156"/>
      <c r="I248" s="156"/>
      <c r="J248" s="158"/>
      <c r="K248" s="159"/>
    </row>
    <row r="249" spans="1:11" ht="25.5">
      <c r="A249" s="153">
        <v>7</v>
      </c>
      <c r="B249" s="153">
        <v>764231230</v>
      </c>
      <c r="C249" s="155" t="s">
        <v>203</v>
      </c>
      <c r="D249" s="156" t="s">
        <v>84</v>
      </c>
      <c r="E249" s="157">
        <f>SUM(E250)</f>
        <v>12</v>
      </c>
      <c r="F249" s="156"/>
      <c r="G249" s="156"/>
      <c r="H249" s="156"/>
      <c r="I249" s="156"/>
      <c r="J249" s="158">
        <v>0</v>
      </c>
      <c r="K249" s="159">
        <f>PRODUCT(E249,J249)</f>
        <v>0</v>
      </c>
    </row>
    <row r="250" spans="1:11" ht="12.75">
      <c r="A250" s="153"/>
      <c r="B250" s="153"/>
      <c r="C250" s="155" t="s">
        <v>204</v>
      </c>
      <c r="D250" s="156"/>
      <c r="E250" s="157">
        <v>12</v>
      </c>
      <c r="F250" s="156"/>
      <c r="G250" s="156"/>
      <c r="H250" s="156"/>
      <c r="I250" s="156"/>
      <c r="J250" s="158"/>
      <c r="K250" s="159"/>
    </row>
    <row r="251" spans="1:11" ht="12.75">
      <c r="A251" s="153"/>
      <c r="B251" s="153"/>
      <c r="C251" s="155" t="s">
        <v>445</v>
      </c>
      <c r="D251" s="156" t="s">
        <v>84</v>
      </c>
      <c r="E251" s="157">
        <v>70</v>
      </c>
      <c r="F251" s="156"/>
      <c r="G251" s="156"/>
      <c r="H251" s="156"/>
      <c r="I251" s="156"/>
      <c r="J251" s="158">
        <v>0</v>
      </c>
      <c r="K251" s="159">
        <f>PRODUCT(E251,J251)</f>
        <v>0</v>
      </c>
    </row>
    <row r="252" spans="1:11" ht="12.75">
      <c r="A252" s="153"/>
      <c r="B252" s="153"/>
      <c r="C252" s="155" t="s">
        <v>446</v>
      </c>
      <c r="D252" s="156" t="s">
        <v>84</v>
      </c>
      <c r="E252" s="157">
        <v>60</v>
      </c>
      <c r="F252" s="156"/>
      <c r="G252" s="156"/>
      <c r="H252" s="156"/>
      <c r="I252" s="156"/>
      <c r="J252" s="158">
        <v>0</v>
      </c>
      <c r="K252" s="159">
        <f>PRODUCT(E252,J252)</f>
        <v>0</v>
      </c>
    </row>
    <row r="253" spans="1:11" ht="12.75">
      <c r="A253" s="153"/>
      <c r="B253" s="153"/>
      <c r="C253" s="155" t="s">
        <v>447</v>
      </c>
      <c r="D253" s="156" t="s">
        <v>84</v>
      </c>
      <c r="E253" s="157">
        <v>10</v>
      </c>
      <c r="F253" s="156"/>
      <c r="G253" s="156"/>
      <c r="H253" s="156"/>
      <c r="I253" s="156"/>
      <c r="J253" s="158">
        <v>0</v>
      </c>
      <c r="K253" s="159">
        <f>PRODUCT(E253,J253)</f>
        <v>0</v>
      </c>
    </row>
    <row r="254" spans="1:11" ht="12.75">
      <c r="A254" s="153">
        <v>10</v>
      </c>
      <c r="B254" s="153">
        <v>998763303</v>
      </c>
      <c r="C254" s="155" t="s">
        <v>79</v>
      </c>
      <c r="D254" s="156" t="s">
        <v>94</v>
      </c>
      <c r="E254" s="157">
        <v>0.071</v>
      </c>
      <c r="F254" s="156"/>
      <c r="G254" s="156"/>
      <c r="H254" s="156"/>
      <c r="I254" s="156"/>
      <c r="J254" s="158">
        <f>SUM(K233:K253)</f>
        <v>0</v>
      </c>
      <c r="K254" s="159">
        <f>PRODUCT(E254,J254)</f>
        <v>0</v>
      </c>
    </row>
    <row r="255" spans="1:11" ht="12.75">
      <c r="A255" s="98"/>
      <c r="B255" s="98"/>
      <c r="C255" s="32"/>
      <c r="E255" s="106"/>
      <c r="J255" s="107"/>
      <c r="K255" s="122"/>
    </row>
    <row r="256" spans="1:11" ht="12.75">
      <c r="A256" s="98"/>
      <c r="C256" s="100" t="s">
        <v>97</v>
      </c>
      <c r="J256" s="107"/>
      <c r="K256" s="109">
        <f>SUM(K233:K255)</f>
        <v>0</v>
      </c>
    </row>
    <row r="257" spans="1:11" ht="12.75">
      <c r="A257" s="98"/>
      <c r="C257" s="100"/>
      <c r="J257" s="107"/>
      <c r="K257" s="109"/>
    </row>
    <row r="258" spans="2:11" ht="12.75">
      <c r="B258" s="103" t="s">
        <v>110</v>
      </c>
      <c r="C258" s="104" t="s">
        <v>111</v>
      </c>
      <c r="G258" s="105"/>
      <c r="H258" s="105"/>
      <c r="I258" s="105"/>
      <c r="J258" s="108"/>
      <c r="K258" s="108"/>
    </row>
    <row r="259" spans="2:11" ht="12.75">
      <c r="B259" s="99"/>
      <c r="C259" s="100"/>
      <c r="G259" s="105"/>
      <c r="H259" s="105"/>
      <c r="I259" s="105"/>
      <c r="J259" s="108"/>
      <c r="K259" s="108"/>
    </row>
    <row r="260" spans="1:11" s="114" customFormat="1" ht="25.5">
      <c r="A260" s="160">
        <v>1</v>
      </c>
      <c r="B260" s="161" t="s">
        <v>149</v>
      </c>
      <c r="C260" s="162" t="s">
        <v>148</v>
      </c>
      <c r="D260" s="163" t="s">
        <v>78</v>
      </c>
      <c r="E260" s="164">
        <f>SUM(E261:E267)</f>
        <v>648.4449999999999</v>
      </c>
      <c r="F260" s="165"/>
      <c r="G260" s="166"/>
      <c r="H260" s="167"/>
      <c r="I260" s="168"/>
      <c r="J260" s="169">
        <v>0</v>
      </c>
      <c r="K260" s="170">
        <f>PRODUCT(E260,J260)</f>
        <v>0</v>
      </c>
    </row>
    <row r="261" spans="1:11" s="114" customFormat="1" ht="12.75">
      <c r="A261" s="160"/>
      <c r="B261" s="161"/>
      <c r="C261" s="162" t="s">
        <v>142</v>
      </c>
      <c r="D261" s="163"/>
      <c r="E261" s="164">
        <v>507.6</v>
      </c>
      <c r="F261" s="165"/>
      <c r="G261" s="166"/>
      <c r="H261" s="167"/>
      <c r="I261" s="168"/>
      <c r="J261" s="169"/>
      <c r="K261" s="170"/>
    </row>
    <row r="262" spans="1:11" s="114" customFormat="1" ht="12.75">
      <c r="A262" s="160"/>
      <c r="B262" s="161"/>
      <c r="C262" s="162" t="s">
        <v>264</v>
      </c>
      <c r="D262" s="163"/>
      <c r="E262" s="164">
        <v>164.5</v>
      </c>
      <c r="F262" s="165"/>
      <c r="G262" s="166"/>
      <c r="H262" s="167"/>
      <c r="I262" s="168"/>
      <c r="J262" s="169"/>
      <c r="K262" s="170"/>
    </row>
    <row r="263" spans="1:11" s="114" customFormat="1" ht="12.75">
      <c r="A263" s="160"/>
      <c r="B263" s="161"/>
      <c r="C263" s="162" t="s">
        <v>143</v>
      </c>
      <c r="D263" s="163"/>
      <c r="E263" s="164">
        <v>-180</v>
      </c>
      <c r="F263" s="165"/>
      <c r="G263" s="166"/>
      <c r="H263" s="167"/>
      <c r="I263" s="168"/>
      <c r="J263" s="169"/>
      <c r="K263" s="170"/>
    </row>
    <row r="264" spans="1:11" s="114" customFormat="1" ht="12.75">
      <c r="A264" s="160"/>
      <c r="B264" s="161"/>
      <c r="C264" s="162" t="s">
        <v>265</v>
      </c>
      <c r="D264" s="163"/>
      <c r="E264" s="164">
        <v>-12.24</v>
      </c>
      <c r="F264" s="165"/>
      <c r="G264" s="166"/>
      <c r="H264" s="167"/>
      <c r="I264" s="168"/>
      <c r="J264" s="169"/>
      <c r="K264" s="170"/>
    </row>
    <row r="265" spans="1:11" s="114" customFormat="1" ht="12.75">
      <c r="A265" s="160"/>
      <c r="B265" s="161"/>
      <c r="C265" s="162" t="s">
        <v>144</v>
      </c>
      <c r="D265" s="163"/>
      <c r="E265" s="164">
        <v>-4.32</v>
      </c>
      <c r="F265" s="165"/>
      <c r="G265" s="166"/>
      <c r="H265" s="167"/>
      <c r="I265" s="168"/>
      <c r="J265" s="169"/>
      <c r="K265" s="170"/>
    </row>
    <row r="266" spans="1:11" s="114" customFormat="1" ht="12.75">
      <c r="A266" s="160"/>
      <c r="B266" s="161"/>
      <c r="C266" s="162" t="s">
        <v>145</v>
      </c>
      <c r="D266" s="163"/>
      <c r="E266" s="164">
        <v>-2.915</v>
      </c>
      <c r="F266" s="165"/>
      <c r="G266" s="166"/>
      <c r="H266" s="167"/>
      <c r="I266" s="168"/>
      <c r="J266" s="169"/>
      <c r="K266" s="170"/>
    </row>
    <row r="267" spans="1:11" s="114" customFormat="1" ht="12.75">
      <c r="A267" s="160"/>
      <c r="B267" s="161"/>
      <c r="C267" s="162" t="s">
        <v>146</v>
      </c>
      <c r="D267" s="163"/>
      <c r="E267" s="164">
        <v>175.82</v>
      </c>
      <c r="F267" s="165"/>
      <c r="G267" s="166"/>
      <c r="H267" s="167"/>
      <c r="I267" s="168"/>
      <c r="J267" s="169"/>
      <c r="K267" s="170"/>
    </row>
    <row r="268" spans="1:11" s="114" customFormat="1" ht="25.5">
      <c r="A268" s="160">
        <v>2</v>
      </c>
      <c r="B268" s="161" t="s">
        <v>150</v>
      </c>
      <c r="C268" s="162" t="s">
        <v>151</v>
      </c>
      <c r="D268" s="163" t="s">
        <v>84</v>
      </c>
      <c r="E268" s="164">
        <f>SUM(E269:E270)</f>
        <v>88.8</v>
      </c>
      <c r="F268" s="165"/>
      <c r="G268" s="166"/>
      <c r="H268" s="167"/>
      <c r="I268" s="168"/>
      <c r="J268" s="169">
        <v>0</v>
      </c>
      <c r="K268" s="170">
        <f>PRODUCT(E268,J268)</f>
        <v>0</v>
      </c>
    </row>
    <row r="269" spans="1:11" s="114" customFormat="1" ht="12.75">
      <c r="A269" s="125"/>
      <c r="B269" s="126"/>
      <c r="C269" s="127" t="s">
        <v>154</v>
      </c>
      <c r="D269" s="128"/>
      <c r="E269" s="129">
        <v>32</v>
      </c>
      <c r="F269" s="130"/>
      <c r="G269" s="131"/>
      <c r="H269" s="132"/>
      <c r="I269" s="133"/>
      <c r="J269" s="134"/>
      <c r="K269" s="135"/>
    </row>
    <row r="270" spans="1:11" s="114" customFormat="1" ht="12.75">
      <c r="A270" s="125"/>
      <c r="B270" s="126"/>
      <c r="C270" s="127" t="s">
        <v>156</v>
      </c>
      <c r="D270" s="128"/>
      <c r="E270" s="129">
        <v>56.8</v>
      </c>
      <c r="F270" s="130"/>
      <c r="G270" s="131"/>
      <c r="H270" s="132"/>
      <c r="I270" s="133"/>
      <c r="J270" s="134"/>
      <c r="K270" s="135"/>
    </row>
    <row r="271" spans="1:11" ht="12.75">
      <c r="A271" s="98">
        <v>3</v>
      </c>
      <c r="B271" s="98">
        <v>979081111</v>
      </c>
      <c r="C271" s="149" t="s">
        <v>105</v>
      </c>
      <c r="D271" t="s">
        <v>103</v>
      </c>
      <c r="E271" s="106">
        <v>0</v>
      </c>
      <c r="J271" s="107">
        <v>0</v>
      </c>
      <c r="K271" s="122">
        <f>PRODUCT(E271,J271)</f>
        <v>0</v>
      </c>
    </row>
    <row r="272" spans="1:11" ht="12.75">
      <c r="A272" s="98">
        <v>4</v>
      </c>
      <c r="B272" s="98">
        <v>979081121</v>
      </c>
      <c r="C272" s="149" t="s">
        <v>106</v>
      </c>
      <c r="D272" t="s">
        <v>103</v>
      </c>
      <c r="E272" s="106">
        <f>SUM(E273)</f>
        <v>0</v>
      </c>
      <c r="J272" s="107">
        <v>0</v>
      </c>
      <c r="K272" s="122">
        <f>PRODUCT(E272,J272)</f>
        <v>0</v>
      </c>
    </row>
    <row r="273" spans="1:11" ht="12.75">
      <c r="A273" s="98"/>
      <c r="B273" s="98"/>
      <c r="C273" s="151"/>
      <c r="E273" s="106">
        <v>0</v>
      </c>
      <c r="J273" s="107"/>
      <c r="K273" s="122"/>
    </row>
    <row r="274" spans="1:11" ht="12.75">
      <c r="A274" s="98">
        <v>5</v>
      </c>
      <c r="B274" s="98">
        <v>979082111</v>
      </c>
      <c r="C274" s="149" t="s">
        <v>107</v>
      </c>
      <c r="D274" t="s">
        <v>103</v>
      </c>
      <c r="E274" s="106">
        <v>0</v>
      </c>
      <c r="J274" s="107">
        <v>0</v>
      </c>
      <c r="K274" s="122">
        <f>PRODUCT(E274,J274)</f>
        <v>0</v>
      </c>
    </row>
    <row r="275" spans="1:11" ht="12.75">
      <c r="A275" s="98">
        <v>6</v>
      </c>
      <c r="B275" s="98">
        <v>979082121</v>
      </c>
      <c r="C275" s="149" t="s">
        <v>108</v>
      </c>
      <c r="D275" t="s">
        <v>103</v>
      </c>
      <c r="E275" s="106">
        <f>SUM(E276)</f>
        <v>0</v>
      </c>
      <c r="J275" s="107">
        <v>0</v>
      </c>
      <c r="K275" s="122">
        <f>PRODUCT(E275,J275)</f>
        <v>0</v>
      </c>
    </row>
    <row r="276" spans="1:11" ht="12.75">
      <c r="A276" s="98"/>
      <c r="B276" s="98"/>
      <c r="C276" s="149"/>
      <c r="E276" s="106">
        <v>0</v>
      </c>
      <c r="J276" s="107"/>
      <c r="K276" s="122"/>
    </row>
    <row r="277" spans="1:11" ht="12.75">
      <c r="A277" s="98">
        <v>7</v>
      </c>
      <c r="B277" s="98" t="s">
        <v>104</v>
      </c>
      <c r="C277" s="149" t="s">
        <v>109</v>
      </c>
      <c r="D277" t="s">
        <v>103</v>
      </c>
      <c r="E277" s="106">
        <v>0</v>
      </c>
      <c r="J277" s="107">
        <v>0</v>
      </c>
      <c r="K277" s="122">
        <f>PRODUCT(E277,J277)</f>
        <v>0</v>
      </c>
    </row>
    <row r="278" spans="1:11" s="114" customFormat="1" ht="38.25">
      <c r="A278" s="160">
        <v>8</v>
      </c>
      <c r="B278" s="161" t="s">
        <v>152</v>
      </c>
      <c r="C278" s="162" t="s">
        <v>450</v>
      </c>
      <c r="D278" s="163" t="s">
        <v>78</v>
      </c>
      <c r="E278" s="164">
        <v>648</v>
      </c>
      <c r="F278" s="165"/>
      <c r="G278" s="166"/>
      <c r="H278" s="167"/>
      <c r="I278" s="168"/>
      <c r="J278" s="169">
        <v>0</v>
      </c>
      <c r="K278" s="170">
        <f>PRODUCT(E278,J278)</f>
        <v>0</v>
      </c>
    </row>
    <row r="279" spans="1:11" s="114" customFormat="1" ht="12.75">
      <c r="A279" s="160"/>
      <c r="B279" s="161"/>
      <c r="C279" s="162" t="s">
        <v>266</v>
      </c>
      <c r="D279" s="163"/>
      <c r="E279" s="164">
        <v>0</v>
      </c>
      <c r="F279" s="165"/>
      <c r="G279" s="166"/>
      <c r="H279" s="167"/>
      <c r="I279" s="168"/>
      <c r="J279" s="169"/>
      <c r="K279" s="170"/>
    </row>
    <row r="280" spans="1:11" s="114" customFormat="1" ht="25.5">
      <c r="A280" s="125">
        <v>9</v>
      </c>
      <c r="B280" s="126" t="s">
        <v>113</v>
      </c>
      <c r="C280" s="150" t="s">
        <v>275</v>
      </c>
      <c r="D280" s="128" t="s">
        <v>101</v>
      </c>
      <c r="E280" s="129">
        <f>SUM(E281)</f>
        <v>518</v>
      </c>
      <c r="F280" s="130"/>
      <c r="G280" s="131"/>
      <c r="H280" s="132"/>
      <c r="I280" s="133"/>
      <c r="J280" s="134">
        <v>0</v>
      </c>
      <c r="K280" s="135">
        <f>PRODUCT(E280,J280)</f>
        <v>0</v>
      </c>
    </row>
    <row r="281" spans="1:11" s="114" customFormat="1" ht="12.75">
      <c r="A281" s="125"/>
      <c r="B281" s="126"/>
      <c r="C281" s="150" t="s">
        <v>278</v>
      </c>
      <c r="D281" s="128"/>
      <c r="E281" s="129">
        <v>518</v>
      </c>
      <c r="F281" s="130"/>
      <c r="G281" s="131"/>
      <c r="H281" s="132"/>
      <c r="I281" s="133"/>
      <c r="J281" s="134"/>
      <c r="K281" s="135"/>
    </row>
    <row r="282" spans="1:11" s="114" customFormat="1" ht="25.5">
      <c r="A282" s="160"/>
      <c r="B282" s="161" t="s">
        <v>113</v>
      </c>
      <c r="C282" s="162" t="s">
        <v>275</v>
      </c>
      <c r="D282" s="163" t="s">
        <v>101</v>
      </c>
      <c r="E282" s="164">
        <v>5184</v>
      </c>
      <c r="F282" s="165"/>
      <c r="G282" s="166"/>
      <c r="H282" s="167"/>
      <c r="I282" s="168"/>
      <c r="J282" s="169">
        <v>0</v>
      </c>
      <c r="K282" s="170">
        <f>PRODUCT(E282,J282)</f>
        <v>0</v>
      </c>
    </row>
    <row r="283" spans="1:11" s="114" customFormat="1" ht="12.75">
      <c r="A283" s="160">
        <v>10</v>
      </c>
      <c r="B283" s="161" t="s">
        <v>113</v>
      </c>
      <c r="C283" s="162" t="s">
        <v>153</v>
      </c>
      <c r="D283" s="163" t="s">
        <v>84</v>
      </c>
      <c r="E283" s="164">
        <f>SUM(E284)</f>
        <v>32</v>
      </c>
      <c r="F283" s="165"/>
      <c r="G283" s="166"/>
      <c r="H283" s="167"/>
      <c r="I283" s="168"/>
      <c r="J283" s="169">
        <v>0</v>
      </c>
      <c r="K283" s="170">
        <f>PRODUCT(E283,J283)</f>
        <v>0</v>
      </c>
    </row>
    <row r="284" spans="1:11" s="114" customFormat="1" ht="12.75">
      <c r="A284" s="160"/>
      <c r="B284" s="161"/>
      <c r="C284" s="162" t="s">
        <v>154</v>
      </c>
      <c r="D284" s="163"/>
      <c r="E284" s="164">
        <v>32</v>
      </c>
      <c r="F284" s="165"/>
      <c r="G284" s="166"/>
      <c r="H284" s="167"/>
      <c r="I284" s="168"/>
      <c r="J284" s="169"/>
      <c r="K284" s="170"/>
    </row>
    <row r="285" spans="1:11" s="114" customFormat="1" ht="12.75">
      <c r="A285" s="160">
        <v>11</v>
      </c>
      <c r="B285" s="161" t="s">
        <v>113</v>
      </c>
      <c r="C285" s="162" t="s">
        <v>155</v>
      </c>
      <c r="D285" s="163" t="s">
        <v>84</v>
      </c>
      <c r="E285" s="164">
        <f>SUM(E286)</f>
        <v>56.8</v>
      </c>
      <c r="F285" s="165"/>
      <c r="G285" s="166"/>
      <c r="H285" s="167"/>
      <c r="I285" s="168"/>
      <c r="J285" s="169">
        <v>0</v>
      </c>
      <c r="K285" s="170">
        <f>PRODUCT(E285,J285)</f>
        <v>0</v>
      </c>
    </row>
    <row r="286" spans="1:11" s="114" customFormat="1" ht="12.75">
      <c r="A286" s="160"/>
      <c r="B286" s="161"/>
      <c r="C286" s="162" t="s">
        <v>156</v>
      </c>
      <c r="D286" s="163"/>
      <c r="E286" s="164">
        <v>56.8</v>
      </c>
      <c r="F286" s="165"/>
      <c r="G286" s="166"/>
      <c r="H286" s="167"/>
      <c r="I286" s="168"/>
      <c r="J286" s="169"/>
      <c r="K286" s="170"/>
    </row>
    <row r="287" spans="1:11" s="114" customFormat="1" ht="12.75">
      <c r="A287" s="160">
        <v>12</v>
      </c>
      <c r="B287" s="161" t="s">
        <v>113</v>
      </c>
      <c r="C287" s="162" t="s">
        <v>276</v>
      </c>
      <c r="D287" s="163" t="s">
        <v>101</v>
      </c>
      <c r="E287" s="164">
        <f>SUM(E288)</f>
        <v>53.28</v>
      </c>
      <c r="F287" s="165"/>
      <c r="G287" s="166"/>
      <c r="H287" s="167"/>
      <c r="I287" s="168"/>
      <c r="J287" s="169">
        <v>0</v>
      </c>
      <c r="K287" s="170">
        <f>PRODUCT(E287,J287)</f>
        <v>0</v>
      </c>
    </row>
    <row r="288" spans="1:11" s="114" customFormat="1" ht="12.75">
      <c r="A288" s="160"/>
      <c r="B288" s="161"/>
      <c r="C288" s="162" t="s">
        <v>277</v>
      </c>
      <c r="D288" s="163"/>
      <c r="E288" s="164">
        <v>53.28</v>
      </c>
      <c r="F288" s="165"/>
      <c r="G288" s="166"/>
      <c r="H288" s="167"/>
      <c r="I288" s="168"/>
      <c r="J288" s="169"/>
      <c r="K288" s="170"/>
    </row>
    <row r="289" spans="1:11" s="114" customFormat="1" ht="12.75">
      <c r="A289" s="160">
        <v>13</v>
      </c>
      <c r="B289" s="161" t="s">
        <v>113</v>
      </c>
      <c r="C289" s="162" t="s">
        <v>131</v>
      </c>
      <c r="D289" s="163" t="s">
        <v>84</v>
      </c>
      <c r="E289" s="164">
        <f>SUM(E290)</f>
        <v>113.6</v>
      </c>
      <c r="F289" s="165"/>
      <c r="G289" s="166"/>
      <c r="H289" s="167"/>
      <c r="I289" s="168"/>
      <c r="J289" s="169">
        <v>0</v>
      </c>
      <c r="K289" s="170">
        <f>PRODUCT(E289,J289)</f>
        <v>0</v>
      </c>
    </row>
    <row r="290" spans="1:11" s="114" customFormat="1" ht="12.75">
      <c r="A290" s="160"/>
      <c r="B290" s="161"/>
      <c r="C290" s="162" t="s">
        <v>157</v>
      </c>
      <c r="D290" s="163"/>
      <c r="E290" s="164">
        <v>113.6</v>
      </c>
      <c r="F290" s="165"/>
      <c r="G290" s="166"/>
      <c r="H290" s="167"/>
      <c r="I290" s="168"/>
      <c r="J290" s="169"/>
      <c r="K290" s="170"/>
    </row>
    <row r="291" spans="1:11" ht="25.5">
      <c r="A291" s="153">
        <v>14</v>
      </c>
      <c r="B291" s="153">
        <v>765901131</v>
      </c>
      <c r="C291" s="155" t="s">
        <v>158</v>
      </c>
      <c r="D291" s="156" t="s">
        <v>78</v>
      </c>
      <c r="E291" s="157">
        <f>SUM(E292)</f>
        <v>713.29</v>
      </c>
      <c r="F291" s="156"/>
      <c r="G291" s="156"/>
      <c r="H291" s="156"/>
      <c r="I291" s="156"/>
      <c r="J291" s="158">
        <v>0</v>
      </c>
      <c r="K291" s="159">
        <f>PRODUCT(E291,J291)</f>
        <v>0</v>
      </c>
    </row>
    <row r="292" spans="1:11" ht="12.75">
      <c r="A292" s="153"/>
      <c r="B292" s="153"/>
      <c r="C292" s="155" t="s">
        <v>279</v>
      </c>
      <c r="D292" s="156"/>
      <c r="E292" s="157">
        <v>713.29</v>
      </c>
      <c r="F292" s="156"/>
      <c r="G292" s="156"/>
      <c r="H292" s="156"/>
      <c r="I292" s="156"/>
      <c r="J292" s="158"/>
      <c r="K292" s="159"/>
    </row>
    <row r="293" spans="1:11" ht="12.75">
      <c r="A293" s="153">
        <v>15</v>
      </c>
      <c r="B293" s="153">
        <v>998763403</v>
      </c>
      <c r="C293" s="155" t="s">
        <v>79</v>
      </c>
      <c r="D293" s="156" t="s">
        <v>94</v>
      </c>
      <c r="E293" s="157">
        <v>0.073</v>
      </c>
      <c r="F293" s="156"/>
      <c r="G293" s="156"/>
      <c r="H293" s="156"/>
      <c r="I293" s="156"/>
      <c r="J293" s="158">
        <f>SUM(K259:K292)</f>
        <v>0</v>
      </c>
      <c r="K293" s="159">
        <f>PRODUCT(E293,J293)</f>
        <v>0</v>
      </c>
    </row>
    <row r="294" spans="4:11" ht="12.75">
      <c r="D294" s="114"/>
      <c r="G294" s="105"/>
      <c r="H294" s="105"/>
      <c r="I294" s="105"/>
      <c r="J294" s="108"/>
      <c r="K294" s="108"/>
    </row>
    <row r="295" spans="3:11" ht="12.75">
      <c r="C295" s="100" t="s">
        <v>112</v>
      </c>
      <c r="G295" s="105"/>
      <c r="H295" s="105"/>
      <c r="I295" s="105"/>
      <c r="J295" s="108"/>
      <c r="K295" s="111">
        <f>SUM(K260:K294)</f>
        <v>0</v>
      </c>
    </row>
    <row r="296" spans="3:11" ht="12.75">
      <c r="C296" s="100"/>
      <c r="G296" s="105"/>
      <c r="H296" s="105"/>
      <c r="I296" s="105"/>
      <c r="J296" s="108"/>
      <c r="K296" s="111"/>
    </row>
    <row r="297" spans="1:11" ht="12.75">
      <c r="A297" s="98"/>
      <c r="B297" s="99">
        <v>766</v>
      </c>
      <c r="C297" s="100" t="s">
        <v>222</v>
      </c>
      <c r="J297" s="107"/>
      <c r="K297" s="109"/>
    </row>
    <row r="298" spans="1:11" ht="12.75">
      <c r="A298" s="98"/>
      <c r="C298" s="100"/>
      <c r="J298" s="107"/>
      <c r="K298" s="109"/>
    </row>
    <row r="299" spans="1:11" ht="38.25">
      <c r="A299" s="98">
        <v>1</v>
      </c>
      <c r="B299" s="98" t="s">
        <v>223</v>
      </c>
      <c r="C299" s="120" t="s">
        <v>232</v>
      </c>
      <c r="D299" t="s">
        <v>101</v>
      </c>
      <c r="E299" s="106">
        <f>SUM(E300)</f>
        <v>4</v>
      </c>
      <c r="G299" s="105"/>
      <c r="H299" s="105"/>
      <c r="I299" s="105"/>
      <c r="J299" s="108">
        <v>0</v>
      </c>
      <c r="K299" s="110">
        <f>PRODUCT(E299,J299)</f>
        <v>0</v>
      </c>
    </row>
    <row r="300" spans="1:11" ht="12.75">
      <c r="A300" s="98"/>
      <c r="B300" s="98"/>
      <c r="C300" s="120" t="s">
        <v>227</v>
      </c>
      <c r="E300" s="106">
        <v>4</v>
      </c>
      <c r="G300" s="105"/>
      <c r="H300" s="105"/>
      <c r="I300" s="105"/>
      <c r="J300" s="108"/>
      <c r="K300" s="110"/>
    </row>
    <row r="301" spans="1:11" ht="63.75">
      <c r="A301" s="98">
        <v>2</v>
      </c>
      <c r="B301" s="98" t="s">
        <v>223</v>
      </c>
      <c r="C301" s="120" t="s">
        <v>230</v>
      </c>
      <c r="D301" t="s">
        <v>101</v>
      </c>
      <c r="E301" s="106">
        <f>SUM(E302)</f>
        <v>2</v>
      </c>
      <c r="G301" s="105"/>
      <c r="H301" s="105"/>
      <c r="I301" s="105"/>
      <c r="J301" s="108">
        <v>0</v>
      </c>
      <c r="K301" s="110">
        <f>PRODUCT(E301,J301)</f>
        <v>0</v>
      </c>
    </row>
    <row r="302" spans="1:11" ht="12.75">
      <c r="A302" s="98"/>
      <c r="B302" s="98"/>
      <c r="C302" s="120" t="s">
        <v>228</v>
      </c>
      <c r="E302" s="106">
        <v>2</v>
      </c>
      <c r="G302" s="105"/>
      <c r="H302" s="105"/>
      <c r="I302" s="105"/>
      <c r="J302" s="108"/>
      <c r="K302" s="110"/>
    </row>
    <row r="303" spans="1:11" ht="76.5">
      <c r="A303" s="98">
        <v>3</v>
      </c>
      <c r="B303" s="98" t="s">
        <v>223</v>
      </c>
      <c r="C303" s="120" t="s">
        <v>229</v>
      </c>
      <c r="D303" t="s">
        <v>101</v>
      </c>
      <c r="E303" s="106">
        <f>SUM(E304)</f>
        <v>1</v>
      </c>
      <c r="G303" s="105"/>
      <c r="H303" s="105"/>
      <c r="I303" s="105"/>
      <c r="J303" s="108">
        <v>0</v>
      </c>
      <c r="K303" s="110">
        <f>PRODUCT(E303,J303)</f>
        <v>0</v>
      </c>
    </row>
    <row r="304" spans="1:11" ht="12.75">
      <c r="A304" s="98"/>
      <c r="B304" s="98"/>
      <c r="C304" s="120" t="s">
        <v>231</v>
      </c>
      <c r="E304" s="106">
        <v>1</v>
      </c>
      <c r="G304" s="105"/>
      <c r="H304" s="105"/>
      <c r="I304" s="105"/>
      <c r="J304" s="108"/>
      <c r="K304" s="110"/>
    </row>
    <row r="305" spans="1:11" ht="63.75">
      <c r="A305" s="98">
        <v>4</v>
      </c>
      <c r="B305" s="98" t="s">
        <v>223</v>
      </c>
      <c r="C305" s="120" t="s">
        <v>233</v>
      </c>
      <c r="D305" t="s">
        <v>101</v>
      </c>
      <c r="E305" s="106">
        <f>SUM(E306)</f>
        <v>1</v>
      </c>
      <c r="G305" s="105"/>
      <c r="H305" s="105"/>
      <c r="I305" s="105"/>
      <c r="J305" s="108">
        <v>0</v>
      </c>
      <c r="K305" s="110">
        <f>PRODUCT(E305,J305)</f>
        <v>0</v>
      </c>
    </row>
    <row r="306" spans="1:11" ht="12.75">
      <c r="A306" s="98"/>
      <c r="B306" s="98"/>
      <c r="C306" s="120" t="s">
        <v>214</v>
      </c>
      <c r="E306" s="106">
        <v>1</v>
      </c>
      <c r="G306" s="105"/>
      <c r="H306" s="105"/>
      <c r="I306" s="105"/>
      <c r="J306" s="108"/>
      <c r="K306" s="110"/>
    </row>
    <row r="307" spans="1:11" ht="51">
      <c r="A307" s="98">
        <v>5</v>
      </c>
      <c r="B307" s="98" t="s">
        <v>208</v>
      </c>
      <c r="C307" s="120" t="s">
        <v>213</v>
      </c>
      <c r="D307" t="s">
        <v>101</v>
      </c>
      <c r="E307" s="106">
        <v>3</v>
      </c>
      <c r="G307" s="105"/>
      <c r="H307" s="105"/>
      <c r="I307" s="105"/>
      <c r="J307" s="108">
        <v>0</v>
      </c>
      <c r="K307" s="110">
        <f>PRODUCT(E307,J307)</f>
        <v>0</v>
      </c>
    </row>
    <row r="308" spans="1:11" ht="12.75">
      <c r="A308" s="98"/>
      <c r="B308" s="98"/>
      <c r="C308" s="120" t="s">
        <v>224</v>
      </c>
      <c r="E308" s="106"/>
      <c r="G308" s="105"/>
      <c r="H308" s="105"/>
      <c r="I308" s="105"/>
      <c r="J308" s="108"/>
      <c r="K308" s="110"/>
    </row>
    <row r="309" spans="1:11" ht="51">
      <c r="A309" s="98">
        <v>6</v>
      </c>
      <c r="B309" s="98" t="s">
        <v>208</v>
      </c>
      <c r="C309" s="120" t="s">
        <v>236</v>
      </c>
      <c r="D309" t="s">
        <v>101</v>
      </c>
      <c r="E309" s="106">
        <v>3</v>
      </c>
      <c r="G309" s="105"/>
      <c r="H309" s="105"/>
      <c r="I309" s="105"/>
      <c r="J309" s="108">
        <v>0</v>
      </c>
      <c r="K309" s="110">
        <f>PRODUCT(E309,J309)</f>
        <v>0</v>
      </c>
    </row>
    <row r="310" spans="1:11" ht="12.75">
      <c r="A310" s="98"/>
      <c r="B310" s="98"/>
      <c r="C310" s="120" t="s">
        <v>225</v>
      </c>
      <c r="E310" s="106"/>
      <c r="G310" s="105"/>
      <c r="H310" s="105"/>
      <c r="I310" s="105"/>
      <c r="J310" s="108"/>
      <c r="K310" s="110"/>
    </row>
    <row r="311" spans="1:11" ht="51">
      <c r="A311" s="98">
        <v>7</v>
      </c>
      <c r="B311" s="98" t="s">
        <v>208</v>
      </c>
      <c r="C311" s="120" t="s">
        <v>234</v>
      </c>
      <c r="D311" t="s">
        <v>101</v>
      </c>
      <c r="E311" s="106">
        <v>3</v>
      </c>
      <c r="G311" s="105"/>
      <c r="H311" s="105"/>
      <c r="I311" s="105"/>
      <c r="J311" s="108">
        <v>0</v>
      </c>
      <c r="K311" s="110">
        <f>PRODUCT(E311,J311)</f>
        <v>0</v>
      </c>
    </row>
    <row r="312" spans="1:11" ht="12.75">
      <c r="A312" s="98"/>
      <c r="B312" s="98"/>
      <c r="C312" s="120" t="s">
        <v>215</v>
      </c>
      <c r="E312" s="106">
        <v>4</v>
      </c>
      <c r="G312" s="105"/>
      <c r="H312" s="105"/>
      <c r="I312" s="105"/>
      <c r="J312" s="108"/>
      <c r="K312" s="110"/>
    </row>
    <row r="313" spans="1:11" ht="12.75">
      <c r="A313" s="98"/>
      <c r="B313" s="98"/>
      <c r="C313" s="120" t="s">
        <v>235</v>
      </c>
      <c r="E313" s="106">
        <v>4</v>
      </c>
      <c r="G313" s="105"/>
      <c r="H313" s="105"/>
      <c r="I313" s="105"/>
      <c r="J313" s="108"/>
      <c r="K313" s="110"/>
    </row>
    <row r="314" spans="1:11" ht="76.5">
      <c r="A314" s="98">
        <v>8</v>
      </c>
      <c r="B314" s="98" t="s">
        <v>208</v>
      </c>
      <c r="C314" s="120" t="s">
        <v>238</v>
      </c>
      <c r="D314" t="s">
        <v>101</v>
      </c>
      <c r="E314" s="106">
        <v>1</v>
      </c>
      <c r="G314" s="105"/>
      <c r="H314" s="105"/>
      <c r="I314" s="105"/>
      <c r="J314" s="108">
        <v>0</v>
      </c>
      <c r="K314" s="110">
        <f>PRODUCT(E314,J314)</f>
        <v>0</v>
      </c>
    </row>
    <row r="315" spans="1:11" ht="12.75">
      <c r="A315" s="98"/>
      <c r="B315" s="98"/>
      <c r="C315" s="120" t="s">
        <v>237</v>
      </c>
      <c r="E315" s="106"/>
      <c r="G315" s="105"/>
      <c r="H315" s="105"/>
      <c r="I315" s="105"/>
      <c r="J315" s="108"/>
      <c r="K315" s="110"/>
    </row>
    <row r="316" spans="1:11" ht="25.5">
      <c r="A316" s="98">
        <v>9</v>
      </c>
      <c r="B316" s="98" t="s">
        <v>208</v>
      </c>
      <c r="C316" s="120" t="s">
        <v>239</v>
      </c>
      <c r="D316" t="s">
        <v>101</v>
      </c>
      <c r="E316" s="106">
        <v>1</v>
      </c>
      <c r="G316" s="105"/>
      <c r="H316" s="105"/>
      <c r="I316" s="105"/>
      <c r="J316" s="108">
        <v>0</v>
      </c>
      <c r="K316" s="110">
        <f>PRODUCT(E316,J316)</f>
        <v>0</v>
      </c>
    </row>
    <row r="317" spans="1:11" ht="12.75">
      <c r="A317" s="98"/>
      <c r="B317" s="98"/>
      <c r="C317" s="120" t="s">
        <v>240</v>
      </c>
      <c r="E317" s="106"/>
      <c r="G317" s="105"/>
      <c r="H317" s="105"/>
      <c r="I317" s="105"/>
      <c r="J317" s="108"/>
      <c r="K317" s="110"/>
    </row>
    <row r="318" spans="1:11" ht="12.75">
      <c r="A318" s="98">
        <v>10</v>
      </c>
      <c r="B318" s="98" t="s">
        <v>208</v>
      </c>
      <c r="C318" s="120" t="s">
        <v>241</v>
      </c>
      <c r="D318" t="s">
        <v>101</v>
      </c>
      <c r="E318" s="106">
        <v>2</v>
      </c>
      <c r="G318" s="105"/>
      <c r="H318" s="105"/>
      <c r="I318" s="105"/>
      <c r="J318" s="108">
        <v>0</v>
      </c>
      <c r="K318" s="110">
        <f>PRODUCT(E318,J318)</f>
        <v>0</v>
      </c>
    </row>
    <row r="319" spans="1:11" ht="12.75">
      <c r="A319" s="98"/>
      <c r="B319" s="98"/>
      <c r="C319" s="120" t="s">
        <v>242</v>
      </c>
      <c r="E319" s="106"/>
      <c r="G319" s="105"/>
      <c r="H319" s="105"/>
      <c r="I319" s="105"/>
      <c r="J319" s="108"/>
      <c r="K319" s="110"/>
    </row>
    <row r="320" spans="1:11" ht="25.5">
      <c r="A320" s="98">
        <v>8</v>
      </c>
      <c r="B320" s="98" t="s">
        <v>208</v>
      </c>
      <c r="C320" s="120" t="s">
        <v>243</v>
      </c>
      <c r="D320" t="s">
        <v>101</v>
      </c>
      <c r="E320" s="106">
        <v>1</v>
      </c>
      <c r="G320" s="105"/>
      <c r="H320" s="105"/>
      <c r="I320" s="105"/>
      <c r="J320" s="108">
        <v>0</v>
      </c>
      <c r="K320" s="110">
        <f>PRODUCT(E320,J320)</f>
        <v>0</v>
      </c>
    </row>
    <row r="321" spans="1:11" ht="12.75">
      <c r="A321" s="98">
        <v>11</v>
      </c>
      <c r="B321" s="98">
        <v>998784202</v>
      </c>
      <c r="C321" s="32" t="s">
        <v>79</v>
      </c>
      <c r="D321" t="s">
        <v>94</v>
      </c>
      <c r="E321" s="106">
        <v>0.041</v>
      </c>
      <c r="J321" s="107">
        <v>0</v>
      </c>
      <c r="K321" s="122">
        <f>PRODUCT(E321,J321)</f>
        <v>0</v>
      </c>
    </row>
    <row r="322" spans="1:11" ht="12.75">
      <c r="A322" s="98"/>
      <c r="C322" s="100"/>
      <c r="J322" s="107"/>
      <c r="K322" s="109"/>
    </row>
    <row r="323" spans="1:11" ht="12.75">
      <c r="A323" s="98"/>
      <c r="C323" s="100" t="s">
        <v>226</v>
      </c>
      <c r="J323" s="107"/>
      <c r="K323" s="109">
        <f>SUM(K299:K322)</f>
        <v>0</v>
      </c>
    </row>
    <row r="324" spans="3:11" ht="12.75">
      <c r="C324" s="100"/>
      <c r="G324" s="105"/>
      <c r="H324" s="105"/>
      <c r="I324" s="105"/>
      <c r="J324" s="108"/>
      <c r="K324" s="111"/>
    </row>
    <row r="325" spans="1:11" ht="12.75">
      <c r="A325" s="98"/>
      <c r="B325" s="99">
        <v>767</v>
      </c>
      <c r="C325" s="100" t="s">
        <v>244</v>
      </c>
      <c r="J325" s="107"/>
      <c r="K325" s="109"/>
    </row>
    <row r="326" spans="3:11" ht="12.75">
      <c r="C326" s="100"/>
      <c r="G326" s="105"/>
      <c r="H326" s="105"/>
      <c r="I326" s="105"/>
      <c r="J326" s="108"/>
      <c r="K326" s="111"/>
    </row>
    <row r="327" spans="1:11" ht="38.25">
      <c r="A327" s="98">
        <v>1</v>
      </c>
      <c r="B327" s="98" t="s">
        <v>245</v>
      </c>
      <c r="C327" s="120" t="s">
        <v>247</v>
      </c>
      <c r="D327" t="s">
        <v>84</v>
      </c>
      <c r="E327" s="106">
        <f>SUM(E328)</f>
        <v>3.3</v>
      </c>
      <c r="G327" s="105"/>
      <c r="H327" s="105"/>
      <c r="I327" s="105"/>
      <c r="J327" s="108">
        <v>0</v>
      </c>
      <c r="K327" s="110">
        <f>PRODUCT(E327,J327)</f>
        <v>0</v>
      </c>
    </row>
    <row r="328" spans="1:11" ht="12.75">
      <c r="A328" s="98"/>
      <c r="B328" s="98"/>
      <c r="C328" s="120" t="s">
        <v>248</v>
      </c>
      <c r="E328" s="106">
        <v>3.3</v>
      </c>
      <c r="G328" s="105"/>
      <c r="H328" s="105"/>
      <c r="I328" s="105"/>
      <c r="J328" s="108"/>
      <c r="K328" s="110"/>
    </row>
    <row r="329" spans="1:11" ht="12.75">
      <c r="A329" s="98">
        <v>2</v>
      </c>
      <c r="B329" s="98">
        <v>998785202</v>
      </c>
      <c r="C329" s="32" t="s">
        <v>79</v>
      </c>
      <c r="D329" t="s">
        <v>94</v>
      </c>
      <c r="E329" s="106">
        <v>0.035</v>
      </c>
      <c r="J329" s="107">
        <v>0</v>
      </c>
      <c r="K329" s="122">
        <f>PRODUCT(E329,J329)</f>
        <v>0</v>
      </c>
    </row>
    <row r="330" spans="1:11" ht="12.75">
      <c r="A330" s="98"/>
      <c r="C330" s="100"/>
      <c r="J330" s="107"/>
      <c r="K330" s="109"/>
    </row>
    <row r="331" spans="1:11" ht="12.75">
      <c r="A331" s="98"/>
      <c r="C331" s="100" t="s">
        <v>246</v>
      </c>
      <c r="J331" s="107"/>
      <c r="K331" s="109">
        <f>SUM(K327:K330)</f>
        <v>0</v>
      </c>
    </row>
    <row r="332" spans="1:11" ht="12.75">
      <c r="A332" s="98"/>
      <c r="C332" s="100"/>
      <c r="J332" s="107"/>
      <c r="K332" s="109"/>
    </row>
    <row r="333" spans="2:11" ht="12.75">
      <c r="B333" s="99">
        <v>771</v>
      </c>
      <c r="C333" s="100" t="s">
        <v>249</v>
      </c>
      <c r="J333" s="107"/>
      <c r="K333" s="109"/>
    </row>
    <row r="334" spans="3:11" ht="12.75">
      <c r="C334" s="100"/>
      <c r="J334" s="107"/>
      <c r="K334" s="109"/>
    </row>
    <row r="335" spans="1:11" ht="12.75">
      <c r="A335" s="98">
        <v>1</v>
      </c>
      <c r="B335" s="98">
        <v>771574113</v>
      </c>
      <c r="C335" s="32" t="s">
        <v>250</v>
      </c>
      <c r="D335" t="s">
        <v>78</v>
      </c>
      <c r="E335" s="106">
        <f>SUM(E336:E341)</f>
        <v>52.186</v>
      </c>
      <c r="J335" s="107">
        <v>0</v>
      </c>
      <c r="K335" s="122">
        <f>PRODUCT(E335,J335)</f>
        <v>0</v>
      </c>
    </row>
    <row r="336" spans="1:11" ht="12.75">
      <c r="A336" s="98"/>
      <c r="B336" s="123"/>
      <c r="C336" s="120" t="s">
        <v>344</v>
      </c>
      <c r="E336" s="106"/>
      <c r="G336" s="105"/>
      <c r="H336" s="105"/>
      <c r="I336" s="105"/>
      <c r="J336" s="108"/>
      <c r="K336" s="110"/>
    </row>
    <row r="337" spans="1:11" ht="12.75">
      <c r="A337" s="98"/>
      <c r="B337" s="123"/>
      <c r="C337" s="120" t="s">
        <v>345</v>
      </c>
      <c r="E337" s="106">
        <v>21.746</v>
      </c>
      <c r="G337" s="105"/>
      <c r="H337" s="105"/>
      <c r="I337" s="105"/>
      <c r="J337" s="108"/>
      <c r="K337" s="110"/>
    </row>
    <row r="338" spans="1:11" ht="12.75">
      <c r="A338" s="98"/>
      <c r="B338" s="123"/>
      <c r="C338" s="120" t="s">
        <v>347</v>
      </c>
      <c r="E338" s="106"/>
      <c r="G338" s="105"/>
      <c r="H338" s="105"/>
      <c r="I338" s="105"/>
      <c r="J338" s="108"/>
      <c r="K338" s="110"/>
    </row>
    <row r="339" spans="1:11" ht="12.75">
      <c r="A339" s="98"/>
      <c r="B339" s="123"/>
      <c r="C339" s="120" t="s">
        <v>348</v>
      </c>
      <c r="E339" s="106">
        <v>23.52</v>
      </c>
      <c r="G339" s="105"/>
      <c r="H339" s="105"/>
      <c r="I339" s="105"/>
      <c r="J339" s="108"/>
      <c r="K339" s="110"/>
    </row>
    <row r="340" spans="1:11" ht="12.75">
      <c r="A340" s="98"/>
      <c r="B340" s="123"/>
      <c r="C340" s="120" t="s">
        <v>338</v>
      </c>
      <c r="E340" s="106"/>
      <c r="G340" s="105"/>
      <c r="H340" s="105"/>
      <c r="I340" s="105"/>
      <c r="J340" s="108"/>
      <c r="K340" s="110"/>
    </row>
    <row r="341" spans="1:11" ht="12.75">
      <c r="A341" s="98"/>
      <c r="B341" s="123"/>
      <c r="C341" s="120" t="s">
        <v>349</v>
      </c>
      <c r="E341" s="106">
        <v>6.92</v>
      </c>
      <c r="G341" s="105"/>
      <c r="H341" s="105"/>
      <c r="I341" s="105"/>
      <c r="J341" s="108"/>
      <c r="K341" s="110"/>
    </row>
    <row r="342" spans="1:11" ht="12.75">
      <c r="A342" s="98">
        <v>2</v>
      </c>
      <c r="B342" s="98">
        <v>771579193</v>
      </c>
      <c r="C342" s="32" t="s">
        <v>251</v>
      </c>
      <c r="D342" t="s">
        <v>78</v>
      </c>
      <c r="E342" s="106">
        <v>52.186</v>
      </c>
      <c r="J342" s="107">
        <v>0</v>
      </c>
      <c r="K342" s="122">
        <f>PRODUCT(E342,J342)</f>
        <v>0</v>
      </c>
    </row>
    <row r="343" spans="1:11" ht="12.75">
      <c r="A343" s="98">
        <v>3</v>
      </c>
      <c r="B343" s="98">
        <v>771579199</v>
      </c>
      <c r="C343" s="32" t="s">
        <v>252</v>
      </c>
      <c r="D343" t="s">
        <v>78</v>
      </c>
      <c r="E343" s="106">
        <v>52.186</v>
      </c>
      <c r="J343" s="107">
        <v>0</v>
      </c>
      <c r="K343" s="122">
        <f>PRODUCT(E343,J343)</f>
        <v>0</v>
      </c>
    </row>
    <row r="344" spans="1:11" ht="12.75">
      <c r="A344" s="98">
        <v>4</v>
      </c>
      <c r="B344" s="98">
        <v>998771102</v>
      </c>
      <c r="C344" s="32" t="s">
        <v>79</v>
      </c>
      <c r="D344" t="s">
        <v>94</v>
      </c>
      <c r="E344" s="106">
        <v>0.063</v>
      </c>
      <c r="J344" s="107">
        <v>0</v>
      </c>
      <c r="K344" s="122">
        <f>PRODUCT(E344,J344)</f>
        <v>0</v>
      </c>
    </row>
    <row r="345" spans="1:11" ht="12.75">
      <c r="A345" s="98">
        <v>5</v>
      </c>
      <c r="B345" s="98" t="s">
        <v>86</v>
      </c>
      <c r="C345" s="32" t="s">
        <v>253</v>
      </c>
      <c r="D345" t="s">
        <v>78</v>
      </c>
      <c r="E345" s="106">
        <f>SUM(E346)</f>
        <v>57.405</v>
      </c>
      <c r="J345" s="107">
        <v>0</v>
      </c>
      <c r="K345" s="122">
        <f>PRODUCT(E345,J345)</f>
        <v>0</v>
      </c>
    </row>
    <row r="346" spans="3:11" ht="12.75">
      <c r="C346" s="32" t="s">
        <v>442</v>
      </c>
      <c r="E346" s="106">
        <v>57.405</v>
      </c>
      <c r="J346" s="107"/>
      <c r="K346" s="109"/>
    </row>
    <row r="347" spans="3:11" ht="12.75">
      <c r="C347" s="100"/>
      <c r="J347" s="107"/>
      <c r="K347" s="109"/>
    </row>
    <row r="348" spans="3:11" ht="12.75">
      <c r="C348" s="100" t="s">
        <v>254</v>
      </c>
      <c r="J348" s="107"/>
      <c r="K348" s="109">
        <f>SUM(K335:K345)</f>
        <v>0</v>
      </c>
    </row>
    <row r="349" spans="3:11" ht="12.75">
      <c r="C349" s="100"/>
      <c r="J349" s="107"/>
      <c r="K349" s="109"/>
    </row>
    <row r="350" spans="1:11" ht="26.25" customHeight="1">
      <c r="A350" s="98"/>
      <c r="B350" s="99">
        <v>776</v>
      </c>
      <c r="C350" s="100" t="s">
        <v>255</v>
      </c>
      <c r="J350" s="107"/>
      <c r="K350" s="109"/>
    </row>
    <row r="351" spans="1:11" ht="12.75">
      <c r="A351" s="98"/>
      <c r="B351" s="98"/>
      <c r="C351" s="100"/>
      <c r="J351" s="107"/>
      <c r="K351" s="109"/>
    </row>
    <row r="352" spans="1:11" ht="25.5">
      <c r="A352" s="98">
        <v>1</v>
      </c>
      <c r="B352" s="98" t="s">
        <v>256</v>
      </c>
      <c r="C352" s="120" t="s">
        <v>257</v>
      </c>
      <c r="D352" t="s">
        <v>78</v>
      </c>
      <c r="E352" s="106">
        <f>SUM(E353:E358)</f>
        <v>346.47900000000004</v>
      </c>
      <c r="J352" s="107">
        <v>0</v>
      </c>
      <c r="K352" s="122">
        <f>PRODUCT(E352,J352)</f>
        <v>0</v>
      </c>
    </row>
    <row r="353" spans="1:11" ht="12.75">
      <c r="A353" s="98"/>
      <c r="B353" s="98"/>
      <c r="C353" s="120" t="s">
        <v>365</v>
      </c>
      <c r="E353" s="106"/>
      <c r="J353" s="107"/>
      <c r="K353" s="122"/>
    </row>
    <row r="354" spans="1:11" ht="12.75">
      <c r="A354" s="98"/>
      <c r="B354" s="98"/>
      <c r="C354" s="120" t="s">
        <v>366</v>
      </c>
      <c r="E354" s="106">
        <v>141.771</v>
      </c>
      <c r="J354" s="107"/>
      <c r="K354" s="122"/>
    </row>
    <row r="355" spans="1:11" ht="12.75">
      <c r="A355" s="98"/>
      <c r="B355" s="98"/>
      <c r="C355" s="120" t="s">
        <v>367</v>
      </c>
      <c r="E355" s="106"/>
      <c r="J355" s="107"/>
      <c r="K355" s="122"/>
    </row>
    <row r="356" spans="1:11" ht="12.75">
      <c r="A356" s="98"/>
      <c r="B356" s="98"/>
      <c r="C356" s="120" t="s">
        <v>368</v>
      </c>
      <c r="E356" s="106">
        <v>129.791</v>
      </c>
      <c r="J356" s="107"/>
      <c r="K356" s="122"/>
    </row>
    <row r="357" spans="1:11" ht="12.75">
      <c r="A357" s="98"/>
      <c r="B357" s="98"/>
      <c r="C357" s="120" t="s">
        <v>369</v>
      </c>
      <c r="E357" s="106"/>
      <c r="J357" s="107"/>
      <c r="K357" s="122"/>
    </row>
    <row r="358" spans="1:11" ht="12.75">
      <c r="A358" s="98"/>
      <c r="B358" s="98"/>
      <c r="C358" s="120" t="s">
        <v>370</v>
      </c>
      <c r="E358" s="106">
        <v>74.917</v>
      </c>
      <c r="J358" s="107"/>
      <c r="K358" s="122"/>
    </row>
    <row r="359" spans="1:11" ht="12.75">
      <c r="A359" s="98">
        <v>2</v>
      </c>
      <c r="B359" s="98">
        <v>998775202</v>
      </c>
      <c r="C359" s="32" t="s">
        <v>79</v>
      </c>
      <c r="D359" t="s">
        <v>94</v>
      </c>
      <c r="E359" s="106">
        <v>0.032</v>
      </c>
      <c r="J359" s="107">
        <v>0</v>
      </c>
      <c r="K359" s="122">
        <f>PRODUCT(E359,J359)</f>
        <v>0</v>
      </c>
    </row>
    <row r="360" spans="1:11" ht="12.75">
      <c r="A360" s="98"/>
      <c r="B360" s="98"/>
      <c r="C360" s="100"/>
      <c r="J360" s="107"/>
      <c r="K360" s="109"/>
    </row>
    <row r="361" spans="1:11" ht="12.75">
      <c r="A361" s="98"/>
      <c r="B361" s="98"/>
      <c r="C361" s="100" t="s">
        <v>258</v>
      </c>
      <c r="J361" s="107"/>
      <c r="K361" s="109">
        <f>SUM(K352:K360)</f>
        <v>0</v>
      </c>
    </row>
    <row r="362" spans="3:11" ht="12.75">
      <c r="C362" s="100"/>
      <c r="G362" s="105"/>
      <c r="H362" s="105"/>
      <c r="I362" s="105"/>
      <c r="J362" s="108"/>
      <c r="K362" s="111"/>
    </row>
    <row r="363" spans="2:11" ht="12.75">
      <c r="B363" s="99">
        <v>781</v>
      </c>
      <c r="C363" s="100" t="s">
        <v>259</v>
      </c>
      <c r="J363" s="107"/>
      <c r="K363" s="109"/>
    </row>
    <row r="364" spans="3:11" ht="12.75">
      <c r="C364" s="100"/>
      <c r="J364" s="107"/>
      <c r="K364" s="109"/>
    </row>
    <row r="365" spans="1:11" ht="12.75">
      <c r="A365" s="98">
        <v>1</v>
      </c>
      <c r="B365" s="98">
        <v>781474115</v>
      </c>
      <c r="C365" s="32" t="s">
        <v>260</v>
      </c>
      <c r="D365" t="s">
        <v>78</v>
      </c>
      <c r="E365" s="106">
        <f>SUM(E366:E382)</f>
        <v>139.98</v>
      </c>
      <c r="J365" s="107">
        <v>0</v>
      </c>
      <c r="K365" s="122">
        <f>PRODUCT(E365,J365)</f>
        <v>0</v>
      </c>
    </row>
    <row r="366" spans="1:11" ht="12.75">
      <c r="A366" s="98"/>
      <c r="B366" s="123"/>
      <c r="C366" s="120" t="s">
        <v>328</v>
      </c>
      <c r="E366" s="106"/>
      <c r="G366" s="105"/>
      <c r="H366" s="105"/>
      <c r="I366" s="105"/>
      <c r="J366" s="108"/>
      <c r="K366" s="110"/>
    </row>
    <row r="367" spans="1:11" ht="12.75">
      <c r="A367" s="98"/>
      <c r="B367" s="123"/>
      <c r="C367" s="120" t="s">
        <v>329</v>
      </c>
      <c r="E367" s="106">
        <v>14.7</v>
      </c>
      <c r="G367" s="105"/>
      <c r="H367" s="105"/>
      <c r="I367" s="105"/>
      <c r="J367" s="108"/>
      <c r="K367" s="110"/>
    </row>
    <row r="368" spans="1:11" ht="12.75">
      <c r="A368" s="98"/>
      <c r="B368" s="123"/>
      <c r="C368" s="120" t="s">
        <v>330</v>
      </c>
      <c r="E368" s="106">
        <v>17.346</v>
      </c>
      <c r="G368" s="105"/>
      <c r="H368" s="105"/>
      <c r="I368" s="105"/>
      <c r="J368" s="108"/>
      <c r="K368" s="110"/>
    </row>
    <row r="369" spans="1:11" ht="12.75">
      <c r="A369" s="98"/>
      <c r="B369" s="123"/>
      <c r="C369" s="120" t="s">
        <v>342</v>
      </c>
      <c r="E369" s="106">
        <v>12.495</v>
      </c>
      <c r="G369" s="105"/>
      <c r="H369" s="105"/>
      <c r="I369" s="105"/>
      <c r="J369" s="108"/>
      <c r="K369" s="110"/>
    </row>
    <row r="370" spans="1:11" ht="12.75">
      <c r="A370" s="98"/>
      <c r="B370" s="123"/>
      <c r="C370" s="120" t="s">
        <v>331</v>
      </c>
      <c r="E370" s="106">
        <v>13.23</v>
      </c>
      <c r="G370" s="105"/>
      <c r="H370" s="105"/>
      <c r="I370" s="105"/>
      <c r="J370" s="108"/>
      <c r="K370" s="110"/>
    </row>
    <row r="371" spans="1:11" ht="12.75">
      <c r="A371" s="98"/>
      <c r="B371" s="123"/>
      <c r="C371" s="120" t="s">
        <v>332</v>
      </c>
      <c r="E371" s="106">
        <v>-9.8</v>
      </c>
      <c r="G371" s="105"/>
      <c r="H371" s="105"/>
      <c r="I371" s="105"/>
      <c r="J371" s="108"/>
      <c r="K371" s="110"/>
    </row>
    <row r="372" spans="1:11" ht="12.75">
      <c r="A372" s="98"/>
      <c r="B372" s="123"/>
      <c r="C372" s="120" t="s">
        <v>333</v>
      </c>
      <c r="E372" s="106"/>
      <c r="G372" s="105"/>
      <c r="H372" s="105"/>
      <c r="I372" s="105"/>
      <c r="J372" s="108"/>
      <c r="K372" s="110"/>
    </row>
    <row r="373" spans="1:11" ht="12.75">
      <c r="A373" s="98"/>
      <c r="B373" s="123"/>
      <c r="C373" s="120" t="s">
        <v>334</v>
      </c>
      <c r="E373" s="106">
        <v>12.642</v>
      </c>
      <c r="G373" s="105"/>
      <c r="H373" s="105"/>
      <c r="I373" s="105"/>
      <c r="J373" s="108"/>
      <c r="K373" s="110"/>
    </row>
    <row r="374" spans="1:11" ht="12.75">
      <c r="A374" s="98"/>
      <c r="B374" s="123"/>
      <c r="C374" s="120" t="s">
        <v>335</v>
      </c>
      <c r="E374" s="106">
        <v>14.259</v>
      </c>
      <c r="G374" s="105"/>
      <c r="H374" s="105"/>
      <c r="I374" s="105"/>
      <c r="J374" s="108"/>
      <c r="K374" s="110"/>
    </row>
    <row r="375" spans="1:11" ht="12.75">
      <c r="A375" s="98"/>
      <c r="B375" s="123"/>
      <c r="C375" s="120" t="s">
        <v>336</v>
      </c>
      <c r="E375" s="106">
        <v>12.39</v>
      </c>
      <c r="G375" s="105"/>
      <c r="H375" s="105"/>
      <c r="I375" s="105"/>
      <c r="J375" s="108"/>
      <c r="K375" s="110"/>
    </row>
    <row r="376" spans="1:11" ht="12.75">
      <c r="A376" s="98"/>
      <c r="B376" s="123"/>
      <c r="C376" s="120" t="s">
        <v>341</v>
      </c>
      <c r="E376" s="106">
        <v>14.994</v>
      </c>
      <c r="G376" s="105"/>
      <c r="H376" s="105"/>
      <c r="I376" s="105"/>
      <c r="J376" s="108"/>
      <c r="K376" s="110"/>
    </row>
    <row r="377" spans="1:11" ht="12.75">
      <c r="A377" s="98"/>
      <c r="B377" s="123"/>
      <c r="C377" s="120" t="s">
        <v>337</v>
      </c>
      <c r="E377" s="106">
        <v>18.404</v>
      </c>
      <c r="G377" s="105"/>
      <c r="H377" s="105"/>
      <c r="I377" s="105"/>
      <c r="J377" s="108"/>
      <c r="K377" s="110"/>
    </row>
    <row r="378" spans="1:11" ht="12.75">
      <c r="A378" s="98"/>
      <c r="B378" s="123"/>
      <c r="C378" s="120" t="s">
        <v>332</v>
      </c>
      <c r="E378" s="106">
        <v>-9.8</v>
      </c>
      <c r="G378" s="105"/>
      <c r="H378" s="105"/>
      <c r="I378" s="105"/>
      <c r="J378" s="108"/>
      <c r="K378" s="110"/>
    </row>
    <row r="379" spans="1:11" ht="12.75">
      <c r="A379" s="98"/>
      <c r="B379" s="123"/>
      <c r="C379" s="120" t="s">
        <v>338</v>
      </c>
      <c r="E379" s="106"/>
      <c r="G379" s="105"/>
      <c r="H379" s="105"/>
      <c r="I379" s="105"/>
      <c r="J379" s="108"/>
      <c r="K379" s="110"/>
    </row>
    <row r="380" spans="1:11" ht="12.75">
      <c r="A380" s="98"/>
      <c r="B380" s="123"/>
      <c r="C380" s="120" t="s">
        <v>339</v>
      </c>
      <c r="E380" s="106">
        <v>18.48</v>
      </c>
      <c r="G380" s="105"/>
      <c r="H380" s="105"/>
      <c r="I380" s="105"/>
      <c r="J380" s="108"/>
      <c r="K380" s="110"/>
    </row>
    <row r="381" spans="1:11" ht="12.75">
      <c r="A381" s="98"/>
      <c r="B381" s="123"/>
      <c r="C381" s="120" t="s">
        <v>340</v>
      </c>
      <c r="E381" s="106">
        <v>13.44</v>
      </c>
      <c r="G381" s="105"/>
      <c r="H381" s="105"/>
      <c r="I381" s="105"/>
      <c r="J381" s="108"/>
      <c r="K381" s="110"/>
    </row>
    <row r="382" spans="1:11" ht="12.75">
      <c r="A382" s="98"/>
      <c r="B382" s="123"/>
      <c r="C382" s="120" t="s">
        <v>285</v>
      </c>
      <c r="E382" s="106">
        <v>-2.8</v>
      </c>
      <c r="G382" s="105"/>
      <c r="H382" s="105"/>
      <c r="I382" s="105"/>
      <c r="J382" s="108"/>
      <c r="K382" s="110"/>
    </row>
    <row r="383" spans="1:11" ht="12.75">
      <c r="A383" s="98">
        <v>2</v>
      </c>
      <c r="B383" s="98">
        <v>781479196</v>
      </c>
      <c r="C383" s="32" t="s">
        <v>261</v>
      </c>
      <c r="D383" t="s">
        <v>78</v>
      </c>
      <c r="E383" s="106">
        <v>139.98</v>
      </c>
      <c r="J383" s="107">
        <v>0</v>
      </c>
      <c r="K383" s="122">
        <f>PRODUCT(E383,J383)</f>
        <v>0</v>
      </c>
    </row>
    <row r="384" spans="1:11" ht="12.75">
      <c r="A384" s="98">
        <v>3</v>
      </c>
      <c r="B384" s="98">
        <v>998781102</v>
      </c>
      <c r="C384" s="32" t="s">
        <v>79</v>
      </c>
      <c r="D384" t="s">
        <v>94</v>
      </c>
      <c r="E384" s="106">
        <v>0.043</v>
      </c>
      <c r="J384" s="107">
        <v>0</v>
      </c>
      <c r="K384" s="122">
        <f>PRODUCT(E384,J384)</f>
        <v>0</v>
      </c>
    </row>
    <row r="385" spans="1:11" ht="12.75">
      <c r="A385" s="98">
        <v>4</v>
      </c>
      <c r="B385" s="98" t="s">
        <v>86</v>
      </c>
      <c r="C385" s="32" t="s">
        <v>262</v>
      </c>
      <c r="D385" t="s">
        <v>78</v>
      </c>
      <c r="E385" s="106">
        <f>SUM(E386)</f>
        <v>153.978</v>
      </c>
      <c r="J385" s="107">
        <v>0</v>
      </c>
      <c r="K385" s="122">
        <f>PRODUCT(E385,J385)</f>
        <v>0</v>
      </c>
    </row>
    <row r="386" spans="3:11" ht="12.75">
      <c r="C386" s="32" t="s">
        <v>343</v>
      </c>
      <c r="E386" s="106">
        <v>153.978</v>
      </c>
      <c r="J386" s="107"/>
      <c r="K386" s="109"/>
    </row>
    <row r="387" spans="3:11" ht="12.75">
      <c r="C387" s="100"/>
      <c r="J387" s="107"/>
      <c r="K387" s="109"/>
    </row>
    <row r="388" spans="3:11" ht="12.75">
      <c r="C388" s="100" t="s">
        <v>263</v>
      </c>
      <c r="J388" s="107"/>
      <c r="K388" s="109">
        <f>SUM(K365:K386)</f>
        <v>0</v>
      </c>
    </row>
    <row r="389" spans="3:11" ht="12.75">
      <c r="C389" s="100"/>
      <c r="G389" s="105"/>
      <c r="H389" s="105"/>
      <c r="I389" s="105"/>
      <c r="J389" s="108"/>
      <c r="K389" s="111"/>
    </row>
    <row r="390" spans="1:11" ht="12.75">
      <c r="A390" s="98"/>
      <c r="B390" s="99">
        <v>783</v>
      </c>
      <c r="C390" s="100" t="s">
        <v>122</v>
      </c>
      <c r="J390" s="107"/>
      <c r="K390" s="109"/>
    </row>
    <row r="391" spans="1:11" ht="12.75">
      <c r="A391" s="98"/>
      <c r="B391" s="98"/>
      <c r="C391" s="100"/>
      <c r="J391" s="107"/>
      <c r="K391" s="109"/>
    </row>
    <row r="392" spans="1:11" ht="25.5">
      <c r="A392" s="153">
        <v>1</v>
      </c>
      <c r="B392" s="153" t="s">
        <v>123</v>
      </c>
      <c r="C392" s="155" t="s">
        <v>124</v>
      </c>
      <c r="D392" s="156" t="s">
        <v>78</v>
      </c>
      <c r="E392" s="157">
        <v>768</v>
      </c>
      <c r="F392" s="156"/>
      <c r="G392" s="156"/>
      <c r="H392" s="156"/>
      <c r="I392" s="156"/>
      <c r="J392" s="158">
        <v>0</v>
      </c>
      <c r="K392" s="159">
        <f>PRODUCT(E392,J392)</f>
        <v>0</v>
      </c>
    </row>
    <row r="393" spans="1:11" ht="12.75">
      <c r="A393" s="98">
        <v>2</v>
      </c>
      <c r="B393" s="98" t="s">
        <v>123</v>
      </c>
      <c r="C393" s="120" t="s">
        <v>434</v>
      </c>
      <c r="D393" t="s">
        <v>78</v>
      </c>
      <c r="E393" s="106">
        <v>125</v>
      </c>
      <c r="J393" s="107">
        <v>0</v>
      </c>
      <c r="K393" s="122">
        <f>PRODUCT(E393,J393)</f>
        <v>0</v>
      </c>
    </row>
    <row r="394" spans="1:11" ht="12.75">
      <c r="A394" s="98"/>
      <c r="B394" s="98"/>
      <c r="C394" s="32"/>
      <c r="E394" s="106"/>
      <c r="J394" s="107"/>
      <c r="K394" s="122"/>
    </row>
    <row r="395" spans="1:11" ht="12.75">
      <c r="A395" s="98"/>
      <c r="B395" s="98"/>
      <c r="C395" s="100" t="s">
        <v>125</v>
      </c>
      <c r="J395" s="107"/>
      <c r="K395" s="109">
        <f>SUM(K392:K393)</f>
        <v>0</v>
      </c>
    </row>
    <row r="396" spans="1:11" ht="12.75">
      <c r="A396" s="98"/>
      <c r="B396" s="98"/>
      <c r="C396" s="100"/>
      <c r="J396" s="107"/>
      <c r="K396" s="109"/>
    </row>
    <row r="397" spans="1:11" ht="12.75">
      <c r="A397" s="98"/>
      <c r="B397" s="99">
        <v>784</v>
      </c>
      <c r="C397" s="100" t="s">
        <v>435</v>
      </c>
      <c r="J397" s="107"/>
      <c r="K397" s="109"/>
    </row>
    <row r="398" spans="1:11" ht="12.75">
      <c r="A398" s="98"/>
      <c r="B398" s="98"/>
      <c r="C398" s="100"/>
      <c r="J398" s="107"/>
      <c r="K398" s="109"/>
    </row>
    <row r="399" spans="1:11" ht="25.5">
      <c r="A399" s="98">
        <v>1</v>
      </c>
      <c r="B399" s="98">
        <v>784421002</v>
      </c>
      <c r="C399" s="120" t="s">
        <v>438</v>
      </c>
      <c r="D399" t="s">
        <v>78</v>
      </c>
      <c r="E399" s="106">
        <f>SUM(E400:E404)</f>
        <v>897.113</v>
      </c>
      <c r="J399" s="107">
        <v>0</v>
      </c>
      <c r="K399" s="122">
        <f>PRODUCT(E399,J399)</f>
        <v>0</v>
      </c>
    </row>
    <row r="400" spans="1:11" ht="12.75">
      <c r="A400" s="98"/>
      <c r="B400" s="98"/>
      <c r="C400" s="120" t="s">
        <v>431</v>
      </c>
      <c r="E400" s="106">
        <v>591.67</v>
      </c>
      <c r="G400" s="105"/>
      <c r="H400" s="105"/>
      <c r="I400" s="105"/>
      <c r="J400" s="108"/>
      <c r="K400" s="110"/>
    </row>
    <row r="401" spans="1:11" ht="12.75">
      <c r="A401" s="98"/>
      <c r="B401" s="98"/>
      <c r="C401" s="120" t="s">
        <v>432</v>
      </c>
      <c r="E401" s="106">
        <v>260.052</v>
      </c>
      <c r="G401" s="105"/>
      <c r="H401" s="105"/>
      <c r="I401" s="105"/>
      <c r="J401" s="108"/>
      <c r="K401" s="110"/>
    </row>
    <row r="402" spans="1:11" ht="12.75">
      <c r="A402" s="98"/>
      <c r="B402" s="98"/>
      <c r="C402" s="120" t="s">
        <v>433</v>
      </c>
      <c r="E402" s="106">
        <v>16</v>
      </c>
      <c r="G402" s="105"/>
      <c r="H402" s="105"/>
      <c r="I402" s="105"/>
      <c r="J402" s="108"/>
      <c r="K402" s="110"/>
    </row>
    <row r="403" spans="1:11" ht="12.75">
      <c r="A403" s="98"/>
      <c r="B403" s="98"/>
      <c r="C403" s="120" t="s">
        <v>440</v>
      </c>
      <c r="E403" s="106">
        <v>169.371</v>
      </c>
      <c r="J403" s="107"/>
      <c r="K403" s="122"/>
    </row>
    <row r="404" spans="1:11" ht="12.75">
      <c r="A404" s="98"/>
      <c r="B404" s="98"/>
      <c r="C404" s="120" t="s">
        <v>441</v>
      </c>
      <c r="E404" s="106">
        <v>-139.98</v>
      </c>
      <c r="J404" s="107"/>
      <c r="K404" s="122"/>
    </row>
    <row r="405" spans="1:11" ht="12.75">
      <c r="A405" s="98">
        <v>2</v>
      </c>
      <c r="B405" s="98" t="s">
        <v>436</v>
      </c>
      <c r="C405" s="120" t="s">
        <v>439</v>
      </c>
      <c r="D405" t="s">
        <v>78</v>
      </c>
      <c r="E405" s="106">
        <v>897.113</v>
      </c>
      <c r="J405" s="107">
        <v>0</v>
      </c>
      <c r="K405" s="122">
        <f>PRODUCT(E405,J405)</f>
        <v>0</v>
      </c>
    </row>
    <row r="406" spans="1:11" ht="12.75">
      <c r="A406" s="98"/>
      <c r="B406" s="98"/>
      <c r="C406" s="32"/>
      <c r="E406" s="106"/>
      <c r="J406" s="107"/>
      <c r="K406" s="122"/>
    </row>
    <row r="407" spans="1:11" ht="12.75">
      <c r="A407" s="98"/>
      <c r="B407" s="98"/>
      <c r="C407" s="100" t="s">
        <v>437</v>
      </c>
      <c r="J407" s="107"/>
      <c r="K407" s="109">
        <f>SUM(K399:K406)</f>
        <v>0</v>
      </c>
    </row>
    <row r="408" spans="3:11" ht="12.75">
      <c r="C408" s="100"/>
      <c r="G408" s="105"/>
      <c r="H408" s="105"/>
      <c r="I408" s="105"/>
      <c r="J408" s="108"/>
      <c r="K408" s="111"/>
    </row>
    <row r="409" spans="1:11" ht="12.75">
      <c r="A409" s="153"/>
      <c r="B409" s="172">
        <v>94</v>
      </c>
      <c r="C409" s="173" t="s">
        <v>90</v>
      </c>
      <c r="D409" s="156"/>
      <c r="E409" s="156"/>
      <c r="F409" s="156"/>
      <c r="G409" s="156"/>
      <c r="H409" s="156"/>
      <c r="I409" s="156"/>
      <c r="J409" s="158"/>
      <c r="K409" s="174"/>
    </row>
    <row r="410" spans="1:11" ht="12.75">
      <c r="A410" s="153"/>
      <c r="B410" s="153"/>
      <c r="C410" s="173"/>
      <c r="D410" s="156"/>
      <c r="E410" s="156"/>
      <c r="F410" s="156"/>
      <c r="G410" s="156"/>
      <c r="H410" s="156"/>
      <c r="I410" s="156"/>
      <c r="J410" s="158"/>
      <c r="K410" s="174"/>
    </row>
    <row r="411" spans="1:11" ht="12.75">
      <c r="A411" s="153">
        <v>1</v>
      </c>
      <c r="B411" s="153" t="s">
        <v>86</v>
      </c>
      <c r="C411" s="155" t="s">
        <v>159</v>
      </c>
      <c r="D411" s="156" t="s">
        <v>87</v>
      </c>
      <c r="E411" s="157">
        <v>1</v>
      </c>
      <c r="F411" s="156"/>
      <c r="G411" s="156"/>
      <c r="H411" s="156"/>
      <c r="I411" s="156"/>
      <c r="J411" s="158">
        <v>0</v>
      </c>
      <c r="K411" s="159">
        <f>PRODUCT(E411,J411)</f>
        <v>0</v>
      </c>
    </row>
    <row r="412" spans="1:11" ht="12.75">
      <c r="A412" s="153">
        <v>2</v>
      </c>
      <c r="B412" s="153" t="s">
        <v>86</v>
      </c>
      <c r="C412" s="155" t="s">
        <v>132</v>
      </c>
      <c r="D412" s="156" t="s">
        <v>133</v>
      </c>
      <c r="E412" s="157">
        <v>90</v>
      </c>
      <c r="F412" s="156"/>
      <c r="G412" s="156"/>
      <c r="H412" s="156"/>
      <c r="I412" s="156"/>
      <c r="J412" s="158">
        <v>0</v>
      </c>
      <c r="K412" s="159">
        <f>PRODUCT(E412,J412)</f>
        <v>0</v>
      </c>
    </row>
    <row r="413" spans="1:11" ht="12.75">
      <c r="A413" s="153"/>
      <c r="B413" s="153"/>
      <c r="C413" s="155" t="s">
        <v>443</v>
      </c>
      <c r="D413" s="156" t="s">
        <v>78</v>
      </c>
      <c r="E413" s="157">
        <v>640</v>
      </c>
      <c r="F413" s="156"/>
      <c r="G413" s="156"/>
      <c r="H413" s="156"/>
      <c r="I413" s="156"/>
      <c r="J413" s="158">
        <v>0</v>
      </c>
      <c r="K413" s="159">
        <f>PRODUCT(E413,J413)</f>
        <v>0</v>
      </c>
    </row>
    <row r="414" spans="1:11" ht="12.75">
      <c r="A414" s="153"/>
      <c r="B414" s="153"/>
      <c r="C414" s="155" t="s">
        <v>444</v>
      </c>
      <c r="D414" s="156" t="s">
        <v>78</v>
      </c>
      <c r="E414" s="157">
        <v>57600</v>
      </c>
      <c r="F414" s="156"/>
      <c r="G414" s="156"/>
      <c r="H414" s="156"/>
      <c r="I414" s="156"/>
      <c r="J414" s="158">
        <v>0</v>
      </c>
      <c r="K414" s="159">
        <f>PRODUCT(E414,J414)</f>
        <v>0</v>
      </c>
    </row>
    <row r="415" spans="1:11" ht="12.75">
      <c r="A415" s="98"/>
      <c r="B415" s="98"/>
      <c r="C415" s="179"/>
      <c r="J415" s="107"/>
      <c r="K415" s="109"/>
    </row>
    <row r="416" spans="1:11" ht="12.75">
      <c r="A416" s="98"/>
      <c r="B416" s="98"/>
      <c r="C416" s="100" t="s">
        <v>92</v>
      </c>
      <c r="J416" s="107"/>
      <c r="K416" s="109">
        <f>SUM(K411:K415)</f>
        <v>0</v>
      </c>
    </row>
    <row r="417" spans="1:11" ht="12.75">
      <c r="A417" s="98"/>
      <c r="B417" s="98"/>
      <c r="C417" s="100"/>
      <c r="E417" s="106"/>
      <c r="G417" s="105"/>
      <c r="H417" s="105"/>
      <c r="I417" s="105"/>
      <c r="J417" s="108"/>
      <c r="K417" s="111"/>
    </row>
    <row r="418" spans="1:11" ht="12.75">
      <c r="A418" s="98"/>
      <c r="B418" s="99">
        <v>95</v>
      </c>
      <c r="C418" s="100" t="s">
        <v>85</v>
      </c>
      <c r="J418" s="107"/>
      <c r="K418" s="109"/>
    </row>
    <row r="419" spans="1:11" ht="12.75">
      <c r="A419" s="98"/>
      <c r="B419" s="98"/>
      <c r="C419" s="100"/>
      <c r="J419" s="107"/>
      <c r="K419" s="109"/>
    </row>
    <row r="420" spans="1:11" ht="12.75">
      <c r="A420" s="98">
        <v>1</v>
      </c>
      <c r="B420" s="98">
        <v>952901111</v>
      </c>
      <c r="C420" s="149" t="s">
        <v>424</v>
      </c>
      <c r="D420" t="s">
        <v>78</v>
      </c>
      <c r="E420" s="106">
        <f>SUM(E421)</f>
        <v>729</v>
      </c>
      <c r="J420" s="107">
        <v>0</v>
      </c>
      <c r="K420" s="122">
        <f>PRODUCT(E420,J420)</f>
        <v>0</v>
      </c>
    </row>
    <row r="421" spans="1:11" ht="12.75">
      <c r="A421" s="98"/>
      <c r="B421" s="98"/>
      <c r="C421" s="149" t="s">
        <v>425</v>
      </c>
      <c r="E421" s="106">
        <v>729</v>
      </c>
      <c r="J421" s="107"/>
      <c r="K421" s="122"/>
    </row>
    <row r="422" spans="1:11" ht="12.75">
      <c r="A422" s="98">
        <v>2</v>
      </c>
      <c r="B422" s="123" t="s">
        <v>426</v>
      </c>
      <c r="C422" s="151" t="s">
        <v>427</v>
      </c>
      <c r="D422" t="s">
        <v>78</v>
      </c>
      <c r="E422" s="106">
        <f>SUM(E423)</f>
        <v>398.665</v>
      </c>
      <c r="G422" s="105"/>
      <c r="H422" s="105"/>
      <c r="I422" s="105"/>
      <c r="J422" s="108">
        <v>0</v>
      </c>
      <c r="K422" s="110">
        <f>PRODUCT(E422,J422)</f>
        <v>0</v>
      </c>
    </row>
    <row r="423" spans="1:11" s="114" customFormat="1" ht="12.75">
      <c r="A423" s="125"/>
      <c r="B423" s="126"/>
      <c r="C423" s="152" t="s">
        <v>372</v>
      </c>
      <c r="D423" s="128"/>
      <c r="E423" s="129">
        <v>398.665</v>
      </c>
      <c r="F423" s="130"/>
      <c r="G423" s="131"/>
      <c r="H423" s="132"/>
      <c r="I423" s="133"/>
      <c r="J423" s="134"/>
      <c r="K423" s="135"/>
    </row>
    <row r="424" spans="1:11" ht="25.5">
      <c r="A424" s="98">
        <v>2</v>
      </c>
      <c r="B424" s="98" t="s">
        <v>86</v>
      </c>
      <c r="C424" s="151" t="s">
        <v>423</v>
      </c>
      <c r="D424" t="s">
        <v>93</v>
      </c>
      <c r="E424" s="106">
        <v>30</v>
      </c>
      <c r="J424" s="107">
        <v>0</v>
      </c>
      <c r="K424" s="122">
        <f>PRODUCT(E424,J424)</f>
        <v>0</v>
      </c>
    </row>
    <row r="425" spans="1:11" ht="12.75">
      <c r="A425" s="98">
        <v>3</v>
      </c>
      <c r="B425" s="98" t="s">
        <v>86</v>
      </c>
      <c r="C425" s="151" t="s">
        <v>129</v>
      </c>
      <c r="D425" t="s">
        <v>87</v>
      </c>
      <c r="E425" s="106">
        <v>1</v>
      </c>
      <c r="J425" s="107">
        <v>0</v>
      </c>
      <c r="K425" s="122">
        <f>PRODUCT(E425,J425)</f>
        <v>0</v>
      </c>
    </row>
    <row r="426" spans="1:11" ht="12.75">
      <c r="A426" s="98">
        <v>4</v>
      </c>
      <c r="B426" s="98" t="s">
        <v>86</v>
      </c>
      <c r="C426" s="151" t="s">
        <v>130</v>
      </c>
      <c r="D426" t="s">
        <v>87</v>
      </c>
      <c r="E426" s="106">
        <v>1</v>
      </c>
      <c r="J426" s="107">
        <v>0</v>
      </c>
      <c r="K426" s="122">
        <f>PRODUCT(E426,J426)</f>
        <v>0</v>
      </c>
    </row>
    <row r="427" spans="1:11" ht="12.75">
      <c r="A427" s="98"/>
      <c r="B427" s="98"/>
      <c r="C427" s="100"/>
      <c r="J427" s="107"/>
      <c r="K427" s="109"/>
    </row>
    <row r="428" spans="1:11" ht="12.75">
      <c r="A428" s="98"/>
      <c r="B428" s="98"/>
      <c r="C428" s="100" t="s">
        <v>88</v>
      </c>
      <c r="J428" s="107"/>
      <c r="K428" s="109">
        <f>SUM(K420:K427)</f>
        <v>0</v>
      </c>
    </row>
    <row r="429" spans="1:11" ht="12.75">
      <c r="A429" s="98"/>
      <c r="B429" s="98"/>
      <c r="C429" s="100"/>
      <c r="J429" s="107"/>
      <c r="K429" s="109"/>
    </row>
    <row r="430" spans="2:11" ht="12.75">
      <c r="B430" s="103" t="s">
        <v>396</v>
      </c>
      <c r="C430" s="104" t="s">
        <v>398</v>
      </c>
      <c r="J430" s="107"/>
      <c r="K430" s="107"/>
    </row>
    <row r="431" spans="10:11" ht="12.75">
      <c r="J431" s="107"/>
      <c r="K431" s="107"/>
    </row>
    <row r="432" spans="1:11" ht="12.75">
      <c r="A432" s="98">
        <v>1</v>
      </c>
      <c r="B432" s="98">
        <v>962031133</v>
      </c>
      <c r="C432" s="120" t="s">
        <v>397</v>
      </c>
      <c r="D432" t="s">
        <v>100</v>
      </c>
      <c r="E432" s="106">
        <f>SUM(E433:E434)</f>
        <v>8.19</v>
      </c>
      <c r="G432" s="105"/>
      <c r="H432" s="105"/>
      <c r="I432" s="105"/>
      <c r="J432" s="108">
        <v>0</v>
      </c>
      <c r="K432" s="110">
        <f>PRODUCT(E432,J432)</f>
        <v>0</v>
      </c>
    </row>
    <row r="433" spans="1:11" ht="12.75">
      <c r="A433" s="98"/>
      <c r="B433" s="98"/>
      <c r="C433" s="120" t="s">
        <v>399</v>
      </c>
      <c r="E433" s="106"/>
      <c r="G433" s="105"/>
      <c r="H433" s="105"/>
      <c r="I433" s="105"/>
      <c r="J433" s="108"/>
      <c r="K433" s="110"/>
    </row>
    <row r="434" spans="3:11" ht="12.75">
      <c r="C434" s="32" t="s">
        <v>400</v>
      </c>
      <c r="E434" s="106">
        <v>8.19</v>
      </c>
      <c r="G434" s="105"/>
      <c r="H434" s="105"/>
      <c r="I434" s="105"/>
      <c r="J434" s="108"/>
      <c r="K434" s="111"/>
    </row>
    <row r="435" spans="1:11" ht="25.5">
      <c r="A435" s="98">
        <v>2</v>
      </c>
      <c r="B435" s="98">
        <v>968061112</v>
      </c>
      <c r="C435" s="120" t="s">
        <v>401</v>
      </c>
      <c r="D435" t="s">
        <v>101</v>
      </c>
      <c r="E435" s="106">
        <f>SUM(E436:E436)</f>
        <v>16</v>
      </c>
      <c r="J435" s="107">
        <v>0</v>
      </c>
      <c r="K435" s="122">
        <f>PRODUCT(E435,J435)</f>
        <v>0</v>
      </c>
    </row>
    <row r="436" spans="1:11" ht="12.75">
      <c r="A436" s="98"/>
      <c r="B436" s="98"/>
      <c r="C436" s="32" t="s">
        <v>405</v>
      </c>
      <c r="E436" s="106">
        <v>16</v>
      </c>
      <c r="J436" s="107"/>
      <c r="K436" s="122"/>
    </row>
    <row r="437" spans="1:11" ht="25.5">
      <c r="A437" s="98">
        <v>3</v>
      </c>
      <c r="B437" s="98">
        <v>968061113</v>
      </c>
      <c r="C437" s="120" t="s">
        <v>402</v>
      </c>
      <c r="D437" t="s">
        <v>101</v>
      </c>
      <c r="E437" s="106">
        <f>SUM(E438:E438)</f>
        <v>2</v>
      </c>
      <c r="J437" s="107">
        <v>0</v>
      </c>
      <c r="K437" s="122">
        <f>PRODUCT(E437,J437)</f>
        <v>0</v>
      </c>
    </row>
    <row r="438" spans="1:11" ht="12.75">
      <c r="A438" s="98"/>
      <c r="B438" s="98"/>
      <c r="C438" s="120" t="s">
        <v>404</v>
      </c>
      <c r="E438" s="106">
        <v>2</v>
      </c>
      <c r="J438" s="107"/>
      <c r="K438" s="122"/>
    </row>
    <row r="439" spans="1:11" ht="25.5">
      <c r="A439" s="98">
        <v>4</v>
      </c>
      <c r="B439" s="98">
        <v>968061125</v>
      </c>
      <c r="C439" s="120" t="s">
        <v>403</v>
      </c>
      <c r="D439" t="s">
        <v>101</v>
      </c>
      <c r="E439" s="106">
        <f>SUM(E440:E440)</f>
        <v>8</v>
      </c>
      <c r="J439" s="107">
        <v>0</v>
      </c>
      <c r="K439" s="122">
        <f>PRODUCT(E439,J439)</f>
        <v>0</v>
      </c>
    </row>
    <row r="440" spans="1:11" ht="12.75">
      <c r="A440" s="98"/>
      <c r="B440" s="98"/>
      <c r="C440" s="120" t="s">
        <v>406</v>
      </c>
      <c r="E440" s="106">
        <v>8</v>
      </c>
      <c r="J440" s="107"/>
      <c r="K440" s="122"/>
    </row>
    <row r="441" spans="1:11" ht="25.5">
      <c r="A441" s="98">
        <v>5</v>
      </c>
      <c r="B441" s="98">
        <v>968062245</v>
      </c>
      <c r="C441" s="120" t="s">
        <v>407</v>
      </c>
      <c r="D441" t="s">
        <v>78</v>
      </c>
      <c r="E441" s="106">
        <f>SUM(E442:E445)</f>
        <v>12.242999999999999</v>
      </c>
      <c r="J441" s="107">
        <v>0</v>
      </c>
      <c r="K441" s="122">
        <f>PRODUCT(E441,J441)</f>
        <v>0</v>
      </c>
    </row>
    <row r="442" spans="3:11" ht="12.75">
      <c r="C442" s="120" t="s">
        <v>408</v>
      </c>
      <c r="E442" s="106">
        <v>1.87</v>
      </c>
      <c r="J442" s="107"/>
      <c r="K442" s="109"/>
    </row>
    <row r="443" spans="3:11" ht="12.75">
      <c r="C443" s="120" t="s">
        <v>409</v>
      </c>
      <c r="E443" s="106">
        <v>3.808</v>
      </c>
      <c r="J443" s="107"/>
      <c r="K443" s="109"/>
    </row>
    <row r="444" spans="1:11" ht="12.75">
      <c r="A444" s="98"/>
      <c r="B444" s="98"/>
      <c r="C444" s="32" t="s">
        <v>410</v>
      </c>
      <c r="E444" s="106">
        <v>3.045</v>
      </c>
      <c r="J444" s="107"/>
      <c r="K444" s="109"/>
    </row>
    <row r="445" spans="1:11" ht="12.75">
      <c r="A445" s="98"/>
      <c r="B445" s="98"/>
      <c r="C445" s="32" t="s">
        <v>411</v>
      </c>
      <c r="E445" s="106">
        <v>3.52</v>
      </c>
      <c r="J445" s="107"/>
      <c r="K445" s="109"/>
    </row>
    <row r="446" spans="1:11" ht="12.75">
      <c r="A446" s="98">
        <v>6</v>
      </c>
      <c r="B446" s="98">
        <v>968072455</v>
      </c>
      <c r="C446" s="120" t="s">
        <v>412</v>
      </c>
      <c r="D446" t="s">
        <v>78</v>
      </c>
      <c r="E446" s="106">
        <f>SUM(E447)</f>
        <v>12.8</v>
      </c>
      <c r="J446" s="107">
        <v>0</v>
      </c>
      <c r="K446" s="122">
        <f>PRODUCT(E446,J446)</f>
        <v>0</v>
      </c>
    </row>
    <row r="447" spans="3:11" ht="12.75">
      <c r="C447" s="120" t="s">
        <v>413</v>
      </c>
      <c r="E447" s="106">
        <v>12.8</v>
      </c>
      <c r="J447" s="107"/>
      <c r="K447" s="109"/>
    </row>
    <row r="448" spans="1:11" ht="12.75">
      <c r="A448" s="98">
        <v>7</v>
      </c>
      <c r="B448" s="98">
        <v>967031132</v>
      </c>
      <c r="C448" s="120" t="s">
        <v>414</v>
      </c>
      <c r="D448" t="s">
        <v>78</v>
      </c>
      <c r="E448" s="106">
        <f>SUM(E449)</f>
        <v>3.3</v>
      </c>
      <c r="J448" s="107">
        <v>0</v>
      </c>
      <c r="K448" s="122">
        <f>PRODUCT(E448,J448)</f>
        <v>0</v>
      </c>
    </row>
    <row r="449" spans="1:11" ht="12.75">
      <c r="A449" s="98"/>
      <c r="B449" s="123"/>
      <c r="C449" s="120" t="s">
        <v>382</v>
      </c>
      <c r="E449" s="106">
        <v>3.3</v>
      </c>
      <c r="G449" s="105"/>
      <c r="H449" s="105"/>
      <c r="I449" s="105"/>
      <c r="J449" s="108"/>
      <c r="K449" s="110"/>
    </row>
    <row r="450" spans="1:11" ht="25.5">
      <c r="A450" s="98">
        <v>8</v>
      </c>
      <c r="B450" s="98">
        <v>971033561</v>
      </c>
      <c r="C450" s="120" t="s">
        <v>415</v>
      </c>
      <c r="D450" t="s">
        <v>78</v>
      </c>
      <c r="E450" s="106">
        <f>SUM(E451:E452)</f>
        <v>0.578</v>
      </c>
      <c r="J450" s="107">
        <v>0</v>
      </c>
      <c r="K450" s="122">
        <f>PRODUCT(E450,J450)</f>
        <v>0</v>
      </c>
    </row>
    <row r="451" spans="1:11" ht="12.75">
      <c r="A451" s="98"/>
      <c r="B451" s="123"/>
      <c r="C451" s="120" t="s">
        <v>416</v>
      </c>
      <c r="E451" s="106"/>
      <c r="G451" s="105"/>
      <c r="H451" s="105"/>
      <c r="I451" s="105"/>
      <c r="J451" s="108"/>
      <c r="K451" s="110"/>
    </row>
    <row r="452" spans="1:11" ht="12.75">
      <c r="A452" s="98"/>
      <c r="B452" s="98"/>
      <c r="C452" s="32" t="s">
        <v>417</v>
      </c>
      <c r="E452">
        <v>0.578</v>
      </c>
      <c r="J452" s="107"/>
      <c r="K452" s="109"/>
    </row>
    <row r="453" spans="1:11" ht="12.75">
      <c r="A453" s="98">
        <v>9</v>
      </c>
      <c r="B453" s="98" t="s">
        <v>86</v>
      </c>
      <c r="C453" s="120" t="s">
        <v>418</v>
      </c>
      <c r="D453" t="s">
        <v>93</v>
      </c>
      <c r="E453" s="106">
        <v>30</v>
      </c>
      <c r="J453" s="107">
        <v>0</v>
      </c>
      <c r="K453" s="122">
        <f>PRODUCT(E453,J453)</f>
        <v>0</v>
      </c>
    </row>
    <row r="454" spans="1:11" ht="12.75">
      <c r="A454" s="98">
        <v>10</v>
      </c>
      <c r="B454" s="98">
        <v>979082111</v>
      </c>
      <c r="C454" s="120" t="s">
        <v>107</v>
      </c>
      <c r="D454" t="s">
        <v>103</v>
      </c>
      <c r="E454" s="106">
        <v>12.658</v>
      </c>
      <c r="G454" s="105"/>
      <c r="H454" s="105"/>
      <c r="I454" s="105"/>
      <c r="J454" s="108">
        <v>0</v>
      </c>
      <c r="K454" s="110">
        <f>PRODUCT(E454,J454)</f>
        <v>0</v>
      </c>
    </row>
    <row r="455" spans="1:11" ht="12.75">
      <c r="A455" s="98">
        <v>11</v>
      </c>
      <c r="B455" s="98">
        <v>979082121</v>
      </c>
      <c r="C455" s="120" t="s">
        <v>108</v>
      </c>
      <c r="D455" t="s">
        <v>103</v>
      </c>
      <c r="E455" s="106">
        <f>SUM(E456)</f>
        <v>37.974</v>
      </c>
      <c r="G455" s="105"/>
      <c r="H455" s="105"/>
      <c r="I455" s="105"/>
      <c r="J455" s="108">
        <v>0</v>
      </c>
      <c r="K455" s="110">
        <f>PRODUCT(E455,J455)</f>
        <v>0</v>
      </c>
    </row>
    <row r="456" spans="1:11" ht="12.75">
      <c r="A456" s="98"/>
      <c r="B456" s="98"/>
      <c r="C456" s="120" t="s">
        <v>422</v>
      </c>
      <c r="E456" s="106">
        <v>37.974</v>
      </c>
      <c r="G456" s="105"/>
      <c r="H456" s="105"/>
      <c r="I456" s="105"/>
      <c r="J456" s="108"/>
      <c r="K456" s="110"/>
    </row>
    <row r="457" spans="1:11" ht="25.5">
      <c r="A457" s="141" t="s">
        <v>421</v>
      </c>
      <c r="B457" s="142" t="s">
        <v>86</v>
      </c>
      <c r="C457" s="127" t="s">
        <v>419</v>
      </c>
      <c r="D457" s="143" t="s">
        <v>87</v>
      </c>
      <c r="E457" s="106">
        <v>1</v>
      </c>
      <c r="F457" s="144"/>
      <c r="G457" s="145"/>
      <c r="H457" s="146"/>
      <c r="I457" s="147"/>
      <c r="J457" s="148">
        <v>0</v>
      </c>
      <c r="K457" s="107">
        <f>PRODUCT(E457,J457)</f>
        <v>0</v>
      </c>
    </row>
    <row r="458" spans="10:11" ht="12.75">
      <c r="J458" s="107"/>
      <c r="K458" s="107"/>
    </row>
    <row r="459" spans="3:11" ht="12.75">
      <c r="C459" s="100" t="s">
        <v>420</v>
      </c>
      <c r="J459" s="107"/>
      <c r="K459" s="109">
        <f>SUM(K432:K458)</f>
        <v>0</v>
      </c>
    </row>
    <row r="460" spans="1:11" ht="12.75">
      <c r="A460" s="98"/>
      <c r="B460" s="98"/>
      <c r="C460" s="100"/>
      <c r="J460" s="107"/>
      <c r="K460" s="109"/>
    </row>
    <row r="461" spans="2:11" ht="12.75">
      <c r="B461" s="103" t="s">
        <v>80</v>
      </c>
      <c r="C461" s="104" t="s">
        <v>79</v>
      </c>
      <c r="J461" s="107"/>
      <c r="K461" s="107"/>
    </row>
    <row r="462" spans="10:11" ht="12.75">
      <c r="J462" s="107"/>
      <c r="K462" s="107"/>
    </row>
    <row r="463" spans="1:11" ht="12.75">
      <c r="A463" s="98">
        <v>1</v>
      </c>
      <c r="B463" s="98">
        <v>999281114</v>
      </c>
      <c r="C463" t="s">
        <v>102</v>
      </c>
      <c r="D463" t="s">
        <v>103</v>
      </c>
      <c r="E463" s="106">
        <v>13.248</v>
      </c>
      <c r="J463" s="107">
        <v>0</v>
      </c>
      <c r="K463" s="107">
        <f>PRODUCT(E463,J463)</f>
        <v>0</v>
      </c>
    </row>
    <row r="464" spans="10:11" ht="12.75">
      <c r="J464" s="107"/>
      <c r="K464" s="107"/>
    </row>
    <row r="465" spans="3:11" ht="12.75">
      <c r="C465" s="100" t="s">
        <v>81</v>
      </c>
      <c r="J465" s="107"/>
      <c r="K465" s="109">
        <f>SUM(K463)</f>
        <v>0</v>
      </c>
    </row>
    <row r="466" spans="10:11" ht="12.75">
      <c r="J466" s="107"/>
      <c r="K466" s="107"/>
    </row>
    <row r="467" spans="2:11" ht="12.75">
      <c r="B467" s="103"/>
      <c r="C467" s="104" t="s">
        <v>91</v>
      </c>
      <c r="J467" s="107"/>
      <c r="K467" s="107"/>
    </row>
    <row r="468" spans="10:11" ht="12.75">
      <c r="J468" s="107"/>
      <c r="K468" s="107"/>
    </row>
    <row r="469" spans="1:11" ht="12.75">
      <c r="A469" s="98">
        <v>1</v>
      </c>
      <c r="B469" s="98" t="s">
        <v>86</v>
      </c>
      <c r="C469" t="s">
        <v>91</v>
      </c>
      <c r="D469" t="s">
        <v>87</v>
      </c>
      <c r="E469" s="106">
        <v>1</v>
      </c>
      <c r="J469" s="107">
        <v>0</v>
      </c>
      <c r="K469" s="107">
        <f>PRODUCT(E469,J469)</f>
        <v>0</v>
      </c>
    </row>
    <row r="470" spans="10:11" ht="12.75">
      <c r="J470" s="107"/>
      <c r="K470" s="107"/>
    </row>
    <row r="471" spans="3:11" ht="12.75">
      <c r="C471" s="100" t="s">
        <v>26</v>
      </c>
      <c r="J471" s="107"/>
      <c r="K471" s="109">
        <f>SUM(K469)</f>
        <v>0</v>
      </c>
    </row>
    <row r="472" ht="12.75">
      <c r="J472" s="107"/>
    </row>
    <row r="473" spans="2:11" ht="12.75">
      <c r="B473" s="103"/>
      <c r="C473" s="104" t="s">
        <v>327</v>
      </c>
      <c r="J473" s="107"/>
      <c r="K473" s="107"/>
    </row>
    <row r="474" spans="10:11" ht="12.75">
      <c r="J474" s="107"/>
      <c r="K474" s="107"/>
    </row>
    <row r="475" spans="1:11" ht="12.75">
      <c r="A475" s="98">
        <v>1</v>
      </c>
      <c r="B475" s="98" t="s">
        <v>86</v>
      </c>
      <c r="C475" t="s">
        <v>327</v>
      </c>
      <c r="D475" t="s">
        <v>87</v>
      </c>
      <c r="E475" s="106">
        <v>1</v>
      </c>
      <c r="J475" s="107">
        <v>0</v>
      </c>
      <c r="K475" s="107">
        <f>PRODUCT(E475,J475)</f>
        <v>0</v>
      </c>
    </row>
    <row r="476" spans="10:11" ht="12.75">
      <c r="J476" s="107"/>
      <c r="K476" s="107"/>
    </row>
    <row r="477" spans="3:11" ht="12.75">
      <c r="C477" s="100" t="s">
        <v>26</v>
      </c>
      <c r="J477" s="107"/>
      <c r="K477" s="109">
        <f>SUM(K475)</f>
        <v>0</v>
      </c>
    </row>
    <row r="478" ht="12.75">
      <c r="J478" s="107"/>
    </row>
    <row r="479" ht="12.75">
      <c r="J479" s="107"/>
    </row>
    <row r="480" spans="2:10" ht="12.75">
      <c r="B480" s="99"/>
      <c r="C480" s="100"/>
      <c r="J480" s="107"/>
    </row>
    <row r="481" ht="12.75">
      <c r="J481" s="107"/>
    </row>
    <row r="482" ht="12.75">
      <c r="J482" s="107"/>
    </row>
    <row r="483" ht="12.75">
      <c r="J483" s="107"/>
    </row>
    <row r="484" ht="12.75">
      <c r="J484" s="107"/>
    </row>
    <row r="485" ht="12.75">
      <c r="J485" s="107"/>
    </row>
    <row r="486" ht="12.75">
      <c r="J486" s="107"/>
    </row>
    <row r="487" ht="12.75">
      <c r="J487" s="107"/>
    </row>
    <row r="488" ht="12.75">
      <c r="J488" s="107"/>
    </row>
    <row r="489" ht="12.75">
      <c r="J489" s="107"/>
    </row>
    <row r="490" ht="12.75">
      <c r="J490" s="107"/>
    </row>
    <row r="491" ht="12.75">
      <c r="J491" s="107"/>
    </row>
    <row r="492" ht="12.75">
      <c r="J492" s="107"/>
    </row>
    <row r="493" ht="12.75">
      <c r="J493" s="107"/>
    </row>
    <row r="494" ht="12.75">
      <c r="J494" s="107"/>
    </row>
    <row r="495" ht="12.75">
      <c r="J495" s="107"/>
    </row>
    <row r="496" ht="12.75">
      <c r="J496" s="107"/>
    </row>
    <row r="497" ht="12.75">
      <c r="J497" s="107"/>
    </row>
    <row r="498" ht="12.75">
      <c r="J498" s="107"/>
    </row>
    <row r="499" ht="12.75">
      <c r="J499" s="107"/>
    </row>
    <row r="500" ht="12.75">
      <c r="J500" s="107"/>
    </row>
    <row r="501" ht="12.75">
      <c r="J501" s="107"/>
    </row>
    <row r="502" ht="12.75">
      <c r="J502" s="107"/>
    </row>
    <row r="503" ht="12.75">
      <c r="J503" s="107"/>
    </row>
    <row r="504" ht="12.75">
      <c r="J504" s="107"/>
    </row>
    <row r="505" ht="12.75">
      <c r="J505" s="107"/>
    </row>
    <row r="506" ht="12.75">
      <c r="J506" s="107"/>
    </row>
    <row r="507" ht="12.75">
      <c r="J507" s="107"/>
    </row>
    <row r="508" ht="12.75">
      <c r="J508" s="107"/>
    </row>
    <row r="509" ht="12.75">
      <c r="J509" s="107"/>
    </row>
    <row r="510" ht="12.75">
      <c r="J510" s="107"/>
    </row>
    <row r="511" ht="12.75">
      <c r="J511" s="107"/>
    </row>
    <row r="512" ht="12.75">
      <c r="J512" s="107"/>
    </row>
    <row r="513" ht="12.75">
      <c r="J513" s="107"/>
    </row>
    <row r="514" ht="12.75">
      <c r="J514" s="107"/>
    </row>
    <row r="515" ht="12.75">
      <c r="J515" s="107"/>
    </row>
    <row r="516" ht="12.75">
      <c r="J516" s="107"/>
    </row>
    <row r="517" ht="12.75">
      <c r="J517" s="107"/>
    </row>
    <row r="518" ht="12.75">
      <c r="J518" s="107"/>
    </row>
    <row r="519" ht="12.75">
      <c r="J519" s="107"/>
    </row>
    <row r="520" ht="12.75">
      <c r="J520" s="107"/>
    </row>
    <row r="521" ht="12.75">
      <c r="J521" s="107"/>
    </row>
    <row r="522" ht="12.75">
      <c r="J522" s="107"/>
    </row>
    <row r="523" ht="12.75">
      <c r="J523" s="107"/>
    </row>
    <row r="524" ht="12.75">
      <c r="J524" s="107"/>
    </row>
    <row r="525" ht="12.75">
      <c r="J525" s="107"/>
    </row>
    <row r="526" ht="12.75">
      <c r="J526" s="107"/>
    </row>
    <row r="527" ht="12.75">
      <c r="J527" s="107"/>
    </row>
    <row r="528" ht="12.75">
      <c r="J528" s="107"/>
    </row>
    <row r="529" ht="12.75">
      <c r="J529" s="107"/>
    </row>
    <row r="530" ht="12.75">
      <c r="J530" s="107"/>
    </row>
    <row r="531" ht="12.75">
      <c r="J531" s="107"/>
    </row>
    <row r="532" ht="12.75">
      <c r="J532" s="107"/>
    </row>
    <row r="533" ht="12.75">
      <c r="J533" s="107"/>
    </row>
    <row r="534" ht="12.75">
      <c r="J534" s="107"/>
    </row>
    <row r="535" ht="12.75">
      <c r="J535" s="107"/>
    </row>
    <row r="536" ht="12.75">
      <c r="J536" s="107"/>
    </row>
    <row r="537" ht="12.75">
      <c r="J537" s="107"/>
    </row>
    <row r="538" ht="12.75">
      <c r="J538" s="107"/>
    </row>
    <row r="539" ht="12.75">
      <c r="J539" s="107"/>
    </row>
    <row r="540" ht="12.75">
      <c r="J540" s="107"/>
    </row>
    <row r="541" ht="12.75">
      <c r="J541" s="107"/>
    </row>
    <row r="542" ht="12.75">
      <c r="J542" s="107"/>
    </row>
    <row r="543" ht="12.75">
      <c r="J543" s="107"/>
    </row>
    <row r="544" ht="12.75">
      <c r="J544" s="107"/>
    </row>
    <row r="545" ht="12.75">
      <c r="J545" s="107"/>
    </row>
    <row r="546" ht="12.75">
      <c r="J546" s="107"/>
    </row>
    <row r="547" ht="12.75">
      <c r="J547" s="107"/>
    </row>
    <row r="548" ht="12.75">
      <c r="J548" s="107"/>
    </row>
    <row r="549" ht="12.75">
      <c r="J549" s="107"/>
    </row>
    <row r="550" ht="12.75">
      <c r="J550" s="107"/>
    </row>
    <row r="551" ht="12.75">
      <c r="J551" s="107"/>
    </row>
    <row r="552" ht="12.75">
      <c r="J552" s="107"/>
    </row>
    <row r="553" ht="12.75">
      <c r="J553" s="107"/>
    </row>
    <row r="554" ht="12.75">
      <c r="J554" s="107"/>
    </row>
    <row r="555" ht="12.75">
      <c r="J555" s="107"/>
    </row>
    <row r="556" ht="12.75">
      <c r="J556" s="107"/>
    </row>
    <row r="557" ht="12.75">
      <c r="J557" s="107"/>
    </row>
    <row r="558" ht="12.75">
      <c r="J558" s="107"/>
    </row>
    <row r="559" ht="12.75">
      <c r="J559" s="107"/>
    </row>
    <row r="560" ht="12.75">
      <c r="J560" s="107"/>
    </row>
    <row r="561" ht="12.75">
      <c r="J561" s="107"/>
    </row>
    <row r="562" ht="12.75">
      <c r="J562" s="107"/>
    </row>
    <row r="563" ht="12.75">
      <c r="J563" s="107"/>
    </row>
    <row r="564" ht="12.75">
      <c r="J564" s="107"/>
    </row>
    <row r="565" ht="12.75">
      <c r="J565" s="107"/>
    </row>
    <row r="566" ht="12.75">
      <c r="J566" s="107"/>
    </row>
    <row r="567" ht="12.75">
      <c r="J567" s="107"/>
    </row>
    <row r="568" ht="12.75">
      <c r="J568" s="107"/>
    </row>
    <row r="569" ht="12.75">
      <c r="J569" s="107"/>
    </row>
    <row r="570" ht="12.75">
      <c r="J570" s="107"/>
    </row>
    <row r="571" ht="12.75">
      <c r="J571" s="107"/>
    </row>
    <row r="572" ht="12.75">
      <c r="J572" s="107"/>
    </row>
    <row r="573" ht="12.75">
      <c r="J573" s="107"/>
    </row>
    <row r="574" ht="12.75">
      <c r="J574" s="107"/>
    </row>
    <row r="575" ht="12.75">
      <c r="J575" s="107"/>
    </row>
    <row r="576" ht="12.75">
      <c r="J576" s="107"/>
    </row>
    <row r="577" ht="12.75">
      <c r="J577" s="107"/>
    </row>
    <row r="578" ht="12.75">
      <c r="J578" s="107"/>
    </row>
    <row r="579" ht="12.75">
      <c r="J579" s="107"/>
    </row>
    <row r="580" ht="12.75">
      <c r="J580" s="107"/>
    </row>
    <row r="581" ht="12.75">
      <c r="J581" s="107"/>
    </row>
    <row r="582" ht="12.75">
      <c r="J582" s="107"/>
    </row>
    <row r="583" ht="12.75">
      <c r="J583" s="107"/>
    </row>
    <row r="584" ht="12.75">
      <c r="J584" s="107"/>
    </row>
    <row r="585" ht="12.75">
      <c r="J585" s="107"/>
    </row>
    <row r="586" ht="12.75">
      <c r="J586" s="107"/>
    </row>
    <row r="587" ht="12.75">
      <c r="J587" s="107"/>
    </row>
    <row r="588" ht="12.75">
      <c r="J588" s="107"/>
    </row>
    <row r="589" ht="12.75">
      <c r="J589" s="107"/>
    </row>
    <row r="590" ht="12.75">
      <c r="J590" s="107"/>
    </row>
    <row r="591" ht="12.75">
      <c r="J591" s="107"/>
    </row>
    <row r="592" ht="12.75">
      <c r="J592" s="107"/>
    </row>
    <row r="593" ht="12.75">
      <c r="J593" s="107"/>
    </row>
    <row r="594" ht="12.75">
      <c r="J594" s="107"/>
    </row>
    <row r="595" ht="12.75">
      <c r="J595" s="107"/>
    </row>
    <row r="596" ht="12.75">
      <c r="J596" s="107"/>
    </row>
    <row r="597" ht="12.75">
      <c r="J597" s="107"/>
    </row>
    <row r="598" ht="12.75">
      <c r="J598" s="107"/>
    </row>
    <row r="599" ht="12.75">
      <c r="J599" s="107"/>
    </row>
    <row r="600" ht="12.75">
      <c r="J600" s="107"/>
    </row>
    <row r="601" ht="12.75">
      <c r="J601" s="107"/>
    </row>
    <row r="602" ht="12.75">
      <c r="J602" s="107"/>
    </row>
    <row r="603" ht="12.75">
      <c r="J603" s="107"/>
    </row>
    <row r="604" ht="12.75">
      <c r="J604" s="107"/>
    </row>
    <row r="605" ht="12.75">
      <c r="J605" s="107"/>
    </row>
    <row r="606" ht="12.75">
      <c r="J606" s="107"/>
    </row>
    <row r="607" ht="12.75">
      <c r="J607" s="107"/>
    </row>
    <row r="608" ht="12.75">
      <c r="J608" s="107"/>
    </row>
    <row r="609" ht="12.75">
      <c r="J609" s="107"/>
    </row>
    <row r="610" ht="12.75">
      <c r="J610" s="107"/>
    </row>
    <row r="611" ht="12.75">
      <c r="J611" s="107"/>
    </row>
    <row r="612" ht="12.75">
      <c r="J612" s="107"/>
    </row>
    <row r="613" ht="12.75">
      <c r="J613" s="107"/>
    </row>
    <row r="614" ht="12.75">
      <c r="J614" s="107"/>
    </row>
    <row r="615" ht="12.75">
      <c r="J615" s="107"/>
    </row>
    <row r="616" ht="12.75">
      <c r="J616" s="107"/>
    </row>
    <row r="617" ht="12.75">
      <c r="J617" s="107"/>
    </row>
    <row r="618" ht="12.75">
      <c r="J618" s="107"/>
    </row>
    <row r="619" ht="12.75">
      <c r="J619" s="107"/>
    </row>
    <row r="620" ht="12.75">
      <c r="J620" s="107"/>
    </row>
    <row r="621" ht="12.75">
      <c r="J621" s="107"/>
    </row>
    <row r="622" ht="12.75">
      <c r="J622" s="107"/>
    </row>
    <row r="623" ht="12.75">
      <c r="J623" s="107"/>
    </row>
    <row r="624" ht="12.75">
      <c r="J624" s="107"/>
    </row>
    <row r="625" ht="12.75">
      <c r="J625" s="107"/>
    </row>
    <row r="626" ht="12.75">
      <c r="J626" s="107"/>
    </row>
    <row r="627" ht="12.75">
      <c r="J627" s="107"/>
    </row>
    <row r="628" ht="12.75">
      <c r="J628" s="107"/>
    </row>
    <row r="629" ht="12.75">
      <c r="J629" s="107"/>
    </row>
    <row r="630" ht="12.75">
      <c r="J630" s="107"/>
    </row>
    <row r="631" ht="12.75">
      <c r="J631" s="107"/>
    </row>
    <row r="632" ht="12.75">
      <c r="J632" s="107"/>
    </row>
    <row r="633" ht="12.75">
      <c r="J633" s="107"/>
    </row>
    <row r="634" ht="12.75">
      <c r="J634" s="107"/>
    </row>
    <row r="635" ht="12.75">
      <c r="J635" s="107"/>
    </row>
    <row r="636" ht="12.75">
      <c r="J636" s="107"/>
    </row>
    <row r="637" ht="12.75">
      <c r="J637" s="107"/>
    </row>
    <row r="638" ht="12.75">
      <c r="J638" s="107"/>
    </row>
    <row r="639" ht="12.75">
      <c r="J639" s="107"/>
    </row>
    <row r="640" ht="12.75">
      <c r="J640" s="107"/>
    </row>
    <row r="641" ht="12.75">
      <c r="J641" s="107"/>
    </row>
    <row r="642" ht="12.75">
      <c r="J642" s="107"/>
    </row>
    <row r="643" ht="12.75">
      <c r="J643" s="107"/>
    </row>
    <row r="644" ht="12.75">
      <c r="J644" s="107"/>
    </row>
    <row r="645" ht="12.75">
      <c r="J645" s="107"/>
    </row>
    <row r="646" ht="12.75">
      <c r="J646" s="107"/>
    </row>
    <row r="647" ht="12.75">
      <c r="J647" s="107"/>
    </row>
    <row r="648" ht="12.75">
      <c r="J648" s="107"/>
    </row>
    <row r="649" ht="12.75">
      <c r="J649" s="107"/>
    </row>
    <row r="650" ht="12.75">
      <c r="J650" s="107"/>
    </row>
    <row r="651" ht="12.75">
      <c r="J651" s="107"/>
    </row>
    <row r="652" ht="12.75">
      <c r="J652" s="107"/>
    </row>
    <row r="653" ht="12.75">
      <c r="J653" s="107"/>
    </row>
    <row r="654" ht="12.75">
      <c r="J654" s="107"/>
    </row>
    <row r="655" ht="12.75">
      <c r="J655" s="107"/>
    </row>
    <row r="656" ht="12.75">
      <c r="J656" s="107"/>
    </row>
    <row r="657" ht="12.75">
      <c r="J657" s="107"/>
    </row>
    <row r="658" ht="12.75">
      <c r="J658" s="107"/>
    </row>
    <row r="659" ht="12.75">
      <c r="J659" s="107"/>
    </row>
    <row r="660" ht="12.75">
      <c r="J660" s="107"/>
    </row>
    <row r="661" ht="12.75">
      <c r="J661" s="107"/>
    </row>
    <row r="662" ht="12.75">
      <c r="J662" s="107"/>
    </row>
    <row r="663" ht="12.75">
      <c r="J663" s="107"/>
    </row>
    <row r="664" ht="12.75">
      <c r="J664" s="107"/>
    </row>
    <row r="665" ht="12.75">
      <c r="J665" s="107"/>
    </row>
    <row r="666" ht="12.75">
      <c r="J666" s="107"/>
    </row>
    <row r="667" ht="12.75">
      <c r="J667" s="107"/>
    </row>
    <row r="668" ht="12.75">
      <c r="J668" s="107"/>
    </row>
    <row r="669" ht="12.75">
      <c r="J669" s="107"/>
    </row>
    <row r="670" ht="12.75">
      <c r="J670" s="107"/>
    </row>
    <row r="671" ht="12.75">
      <c r="J671" s="107"/>
    </row>
    <row r="672" ht="12.75">
      <c r="J672" s="107"/>
    </row>
    <row r="673" ht="12.75">
      <c r="J673" s="107"/>
    </row>
    <row r="674" ht="12.75">
      <c r="J674" s="107"/>
    </row>
    <row r="675" ht="12.75">
      <c r="J675" s="107"/>
    </row>
    <row r="676" ht="12.75">
      <c r="J676" s="107"/>
    </row>
    <row r="677" ht="12.75">
      <c r="J677" s="107"/>
    </row>
    <row r="678" ht="12.75">
      <c r="J678" s="107"/>
    </row>
    <row r="679" ht="12.75">
      <c r="J679" s="107"/>
    </row>
    <row r="680" ht="12.75">
      <c r="J680" s="107"/>
    </row>
    <row r="681" ht="12.75">
      <c r="J681" s="107"/>
    </row>
    <row r="682" ht="12.75">
      <c r="J682" s="107"/>
    </row>
    <row r="683" ht="12.75">
      <c r="J683" s="107"/>
    </row>
    <row r="684" ht="12.75">
      <c r="J684" s="107"/>
    </row>
    <row r="685" ht="12.75">
      <c r="J685" s="107"/>
    </row>
    <row r="686" ht="12.75">
      <c r="J686" s="107"/>
    </row>
    <row r="687" ht="12.75">
      <c r="J687" s="107"/>
    </row>
    <row r="688" ht="12.75">
      <c r="J688" s="107"/>
    </row>
    <row r="689" ht="12.75">
      <c r="J689" s="107"/>
    </row>
    <row r="690" ht="12.75">
      <c r="J690" s="107"/>
    </row>
    <row r="691" ht="12.75">
      <c r="J691" s="107"/>
    </row>
    <row r="692" ht="12.75">
      <c r="J692" s="107"/>
    </row>
    <row r="693" ht="12.75">
      <c r="J693" s="107"/>
    </row>
    <row r="694" ht="12.75">
      <c r="J694" s="107"/>
    </row>
    <row r="695" ht="12.75">
      <c r="J695" s="107"/>
    </row>
    <row r="696" ht="12.75">
      <c r="J696" s="107"/>
    </row>
    <row r="697" ht="12.75">
      <c r="J697" s="107"/>
    </row>
    <row r="698" ht="12.75">
      <c r="J698" s="107"/>
    </row>
    <row r="699" ht="12.75">
      <c r="J699" s="107"/>
    </row>
    <row r="700" ht="12.75">
      <c r="J700" s="107"/>
    </row>
    <row r="701" ht="12.75">
      <c r="J701" s="107"/>
    </row>
    <row r="702" ht="12.75">
      <c r="J702" s="107"/>
    </row>
    <row r="703" ht="12.75">
      <c r="J703" s="107"/>
    </row>
    <row r="704" ht="12.75">
      <c r="J704" s="107"/>
    </row>
    <row r="705" ht="12.75">
      <c r="J705" s="107"/>
    </row>
    <row r="706" ht="12.75">
      <c r="J706" s="107"/>
    </row>
    <row r="707" ht="12.75">
      <c r="J707" s="107"/>
    </row>
    <row r="708" ht="12.75">
      <c r="J708" s="107"/>
    </row>
    <row r="709" ht="12.75">
      <c r="J709" s="107"/>
    </row>
    <row r="710" ht="12.75">
      <c r="J710" s="107"/>
    </row>
    <row r="711" ht="12.75">
      <c r="J711" s="107"/>
    </row>
    <row r="712" ht="12.75">
      <c r="J712" s="107"/>
    </row>
    <row r="713" ht="12.75">
      <c r="J713" s="107"/>
    </row>
    <row r="714" ht="12.75">
      <c r="J714" s="107"/>
    </row>
    <row r="715" ht="12.75">
      <c r="J715" s="107"/>
    </row>
    <row r="716" ht="12.75">
      <c r="J716" s="107"/>
    </row>
    <row r="717" ht="12.75">
      <c r="J717" s="107"/>
    </row>
    <row r="718" ht="12.75">
      <c r="J718" s="107"/>
    </row>
    <row r="719" ht="12.75">
      <c r="J719" s="107"/>
    </row>
    <row r="720" ht="12.75">
      <c r="J720" s="107"/>
    </row>
    <row r="721" ht="12.75">
      <c r="J721" s="107"/>
    </row>
    <row r="722" ht="12.75">
      <c r="J722" s="107"/>
    </row>
    <row r="723" ht="12.75">
      <c r="J723" s="107"/>
    </row>
    <row r="724" ht="12.75">
      <c r="J724" s="107"/>
    </row>
    <row r="725" ht="12.75">
      <c r="J725" s="107"/>
    </row>
    <row r="726" ht="12.75">
      <c r="J726" s="107"/>
    </row>
    <row r="727" ht="12.75">
      <c r="J727" s="107"/>
    </row>
    <row r="728" ht="12.75">
      <c r="J728" s="107"/>
    </row>
  </sheetData>
  <sheetProtection/>
  <mergeCells count="4">
    <mergeCell ref="G1:K1"/>
    <mergeCell ref="H4:K4"/>
    <mergeCell ref="C2:K2"/>
    <mergeCell ref="C3:K3"/>
  </mergeCells>
  <printOptions gridLines="1" horizontalCentered="1" verticalCentered="1"/>
  <pageMargins left="0.7874015748031497" right="0.7874015748031497" top="0.984251968503937" bottom="0.984251968503937" header="0.5118110236220472" footer="0.5118110236220472"/>
  <pageSetup fitToHeight="0" fitToWidth="1" horizontalDpi="300" verticalDpi="300" orientation="landscape" paperSize="9" scale="77" r:id="rId1"/>
  <headerFooter alignWithMargins="0"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">
    <pageSetUpPr fitToPage="1"/>
  </sheetPr>
  <dimension ref="A1:F52"/>
  <sheetViews>
    <sheetView zoomScalePageLayoutView="0" workbookViewId="0" topLeftCell="A1">
      <selection activeCell="B23" sqref="B23"/>
    </sheetView>
  </sheetViews>
  <sheetFormatPr defaultColWidth="9.00390625" defaultRowHeight="12.75"/>
  <cols>
    <col min="1" max="1" width="12.375" style="0" customWidth="1"/>
    <col min="2" max="2" width="49.875" style="0" customWidth="1"/>
    <col min="3" max="3" width="13.25390625" style="0" customWidth="1"/>
    <col min="4" max="4" width="15.375" style="0" customWidth="1"/>
    <col min="5" max="5" width="14.75390625" style="0" customWidth="1"/>
    <col min="6" max="6" width="14.375" style="0" customWidth="1"/>
  </cols>
  <sheetData>
    <row r="1" spans="2:6" ht="12.75">
      <c r="B1" s="60" t="s">
        <v>33</v>
      </c>
      <c r="F1" s="37"/>
    </row>
    <row r="2" spans="1:6" ht="12.75">
      <c r="A2" s="32"/>
      <c r="B2" s="32"/>
      <c r="C2" s="32"/>
      <c r="D2" s="32"/>
      <c r="E2" s="32"/>
      <c r="F2" s="37"/>
    </row>
    <row r="3" spans="1:6" ht="12.75">
      <c r="A3" s="32" t="s">
        <v>17</v>
      </c>
      <c r="B3" s="187" t="s">
        <v>140</v>
      </c>
      <c r="C3" s="187"/>
      <c r="D3" s="187"/>
      <c r="E3" s="187"/>
      <c r="F3" s="37"/>
    </row>
    <row r="4" spans="1:6" ht="12.75">
      <c r="A4" s="32" t="s">
        <v>19</v>
      </c>
      <c r="B4" s="53">
        <f>Rozpočet!H2</f>
        <v>0</v>
      </c>
      <c r="C4" s="37"/>
      <c r="D4" s="38" t="s">
        <v>23</v>
      </c>
      <c r="E4" s="39"/>
      <c r="F4" s="37"/>
    </row>
    <row r="5" spans="1:6" ht="12.75">
      <c r="A5" s="32" t="s">
        <v>22</v>
      </c>
      <c r="B5" s="187" t="s">
        <v>140</v>
      </c>
      <c r="C5" s="188"/>
      <c r="D5" s="188"/>
      <c r="E5" s="188"/>
      <c r="F5" s="37"/>
    </row>
    <row r="6" spans="1:6" ht="12.75">
      <c r="A6" s="32" t="s">
        <v>21</v>
      </c>
      <c r="B6" s="187">
        <f>Rozpočet!H3</f>
        <v>0</v>
      </c>
      <c r="C6" s="188"/>
      <c r="D6" s="188"/>
      <c r="E6" s="188"/>
      <c r="F6" s="37"/>
    </row>
    <row r="7" spans="1:6" ht="13.5" thickBot="1">
      <c r="A7" s="32"/>
      <c r="B7" s="32"/>
      <c r="C7" s="32"/>
      <c r="D7" s="32"/>
      <c r="E7" s="32"/>
      <c r="F7" s="37"/>
    </row>
    <row r="8" spans="1:6" ht="12.75">
      <c r="A8" s="40" t="s">
        <v>24</v>
      </c>
      <c r="B8" s="41" t="s">
        <v>25</v>
      </c>
      <c r="C8" s="42" t="s">
        <v>20</v>
      </c>
      <c r="D8" s="42"/>
      <c r="E8" s="43"/>
      <c r="F8" s="44" t="s">
        <v>0</v>
      </c>
    </row>
    <row r="9" spans="1:6" ht="13.5" thickBot="1">
      <c r="A9" s="45"/>
      <c r="B9" s="46"/>
      <c r="C9" s="47" t="s">
        <v>31</v>
      </c>
      <c r="D9" s="47" t="s">
        <v>32</v>
      </c>
      <c r="E9" s="48" t="s">
        <v>26</v>
      </c>
      <c r="F9" s="48"/>
    </row>
    <row r="10" spans="1:6" ht="12.75">
      <c r="A10" s="33"/>
      <c r="B10" s="34"/>
      <c r="C10" s="49"/>
      <c r="D10" s="49"/>
      <c r="E10" s="1"/>
      <c r="F10" s="35"/>
    </row>
    <row r="11" spans="1:6" ht="12.75">
      <c r="A11" s="102">
        <v>61</v>
      </c>
      <c r="B11" s="34" t="s">
        <v>378</v>
      </c>
      <c r="C11" s="49"/>
      <c r="D11" s="113">
        <f>SUM(Rozpočet!K22)</f>
        <v>0</v>
      </c>
      <c r="E11" s="1">
        <f aca="true" t="shared" si="0" ref="E11:E17">SUM(D11)</f>
        <v>0</v>
      </c>
      <c r="F11" s="35"/>
    </row>
    <row r="12" spans="1:6" ht="12.75">
      <c r="A12" s="102">
        <v>62</v>
      </c>
      <c r="B12" s="34" t="s">
        <v>394</v>
      </c>
      <c r="C12" s="49"/>
      <c r="D12" s="113">
        <f>SUM(Rozpočet!K32)</f>
        <v>0</v>
      </c>
      <c r="E12" s="1">
        <f t="shared" si="0"/>
        <v>0</v>
      </c>
      <c r="F12" s="35"/>
    </row>
    <row r="13" spans="1:6" ht="12.75">
      <c r="A13" s="102">
        <v>64</v>
      </c>
      <c r="B13" s="34" t="s">
        <v>207</v>
      </c>
      <c r="C13" s="49"/>
      <c r="D13" s="113">
        <f>SUM(Rozpočet!K51)</f>
        <v>0</v>
      </c>
      <c r="E13" s="1">
        <f t="shared" si="0"/>
        <v>0</v>
      </c>
      <c r="F13" s="35"/>
    </row>
    <row r="14" spans="1:6" ht="12.75">
      <c r="A14" s="102">
        <v>94</v>
      </c>
      <c r="B14" s="34" t="s">
        <v>90</v>
      </c>
      <c r="C14" s="49"/>
      <c r="D14" s="113">
        <f>SUM(Rozpočet!K416)</f>
        <v>0</v>
      </c>
      <c r="E14" s="1">
        <f t="shared" si="0"/>
        <v>0</v>
      </c>
      <c r="F14" s="35"/>
    </row>
    <row r="15" spans="1:6" ht="12.75">
      <c r="A15" s="96">
        <v>95</v>
      </c>
      <c r="B15" s="34" t="s">
        <v>85</v>
      </c>
      <c r="C15" s="97"/>
      <c r="D15" s="112">
        <f>SUM(Rozpočet!K428)</f>
        <v>0</v>
      </c>
      <c r="E15" s="1">
        <f t="shared" si="0"/>
        <v>0</v>
      </c>
      <c r="F15" s="35"/>
    </row>
    <row r="16" spans="1:6" ht="12.75">
      <c r="A16" s="96">
        <v>96</v>
      </c>
      <c r="B16" s="34" t="s">
        <v>85</v>
      </c>
      <c r="C16" s="97"/>
      <c r="D16" s="112">
        <f>SUM(Rozpočet!K459)</f>
        <v>0</v>
      </c>
      <c r="E16" s="1">
        <f t="shared" si="0"/>
        <v>0</v>
      </c>
      <c r="F16" s="35"/>
    </row>
    <row r="17" spans="1:6" ht="12.75">
      <c r="A17" s="96">
        <v>99</v>
      </c>
      <c r="B17" s="34" t="s">
        <v>79</v>
      </c>
      <c r="C17" s="97"/>
      <c r="D17" s="112">
        <f>SUM(Rozpočet!K465)</f>
        <v>0</v>
      </c>
      <c r="E17" s="1">
        <f t="shared" si="0"/>
        <v>0</v>
      </c>
      <c r="F17" s="35"/>
    </row>
    <row r="18" spans="1:6" ht="12.75">
      <c r="A18" s="96"/>
      <c r="B18" s="34"/>
      <c r="C18" s="97"/>
      <c r="D18" s="112"/>
      <c r="E18" s="1"/>
      <c r="F18" s="35"/>
    </row>
    <row r="19" spans="1:6" ht="12.75">
      <c r="A19" s="96"/>
      <c r="B19" s="34" t="s">
        <v>82</v>
      </c>
      <c r="C19" s="97"/>
      <c r="D19" s="112">
        <f>SUM(D13:D18)</f>
        <v>0</v>
      </c>
      <c r="E19" s="1">
        <f>SUM(E13:E18)</f>
        <v>0</v>
      </c>
      <c r="F19" s="35"/>
    </row>
    <row r="20" spans="1:6" ht="12.75">
      <c r="A20" s="96"/>
      <c r="B20" s="34"/>
      <c r="C20" s="97"/>
      <c r="D20" s="112"/>
      <c r="E20" s="1"/>
      <c r="F20" s="35"/>
    </row>
    <row r="21" spans="1:6" ht="12.75">
      <c r="A21" s="96"/>
      <c r="B21" s="34"/>
      <c r="C21" s="97"/>
      <c r="D21" s="112"/>
      <c r="E21" s="1"/>
      <c r="F21" s="35"/>
    </row>
    <row r="22" spans="1:6" ht="12.75">
      <c r="A22" s="96"/>
      <c r="B22" s="34"/>
      <c r="C22" s="97"/>
      <c r="D22" s="112"/>
      <c r="E22" s="1"/>
      <c r="F22" s="35"/>
    </row>
    <row r="23" spans="1:6" ht="12.75">
      <c r="A23" s="96">
        <v>711</v>
      </c>
      <c r="B23" s="34" t="s">
        <v>172</v>
      </c>
      <c r="C23" s="97"/>
      <c r="D23" s="112">
        <f>SUM(Rozpočet!K82)</f>
        <v>0</v>
      </c>
      <c r="E23" s="1">
        <f aca="true" t="shared" si="1" ref="E23:E37">SUM(D23)</f>
        <v>0</v>
      </c>
      <c r="F23" s="35"/>
    </row>
    <row r="24" spans="1:6" ht="12.75">
      <c r="A24" s="96">
        <v>713</v>
      </c>
      <c r="B24" s="34" t="s">
        <v>173</v>
      </c>
      <c r="C24" s="97"/>
      <c r="D24" s="112">
        <f>SUM(Rozpočet!K106)</f>
        <v>0</v>
      </c>
      <c r="E24" s="1">
        <f t="shared" si="1"/>
        <v>0</v>
      </c>
      <c r="F24" s="35"/>
    </row>
    <row r="25" spans="1:6" ht="12.75">
      <c r="A25" s="96">
        <v>72</v>
      </c>
      <c r="B25" s="34" t="s">
        <v>166</v>
      </c>
      <c r="C25" s="97"/>
      <c r="D25" s="112">
        <f>SUM(Rozpočet!K112)</f>
        <v>0</v>
      </c>
      <c r="E25" s="1">
        <f t="shared" si="1"/>
        <v>0</v>
      </c>
      <c r="F25" s="35"/>
    </row>
    <row r="26" spans="1:6" ht="12.75">
      <c r="A26" s="96">
        <v>73</v>
      </c>
      <c r="B26" s="34" t="s">
        <v>174</v>
      </c>
      <c r="C26" s="97"/>
      <c r="D26" s="112">
        <f>SUM(Rozpočet!K118)</f>
        <v>0</v>
      </c>
      <c r="E26" s="1">
        <f t="shared" si="1"/>
        <v>0</v>
      </c>
      <c r="F26" s="35"/>
    </row>
    <row r="27" spans="1:6" ht="12.75">
      <c r="A27" s="96">
        <v>762</v>
      </c>
      <c r="B27" s="34" t="s">
        <v>114</v>
      </c>
      <c r="C27" s="97"/>
      <c r="D27" s="112">
        <f>SUM(Rozpočet!K170)</f>
        <v>0</v>
      </c>
      <c r="E27" s="1">
        <f t="shared" si="1"/>
        <v>0</v>
      </c>
      <c r="F27" s="35"/>
    </row>
    <row r="28" spans="1:6" ht="12.75">
      <c r="A28" s="96">
        <v>763</v>
      </c>
      <c r="B28" s="139" t="s">
        <v>280</v>
      </c>
      <c r="C28" s="97"/>
      <c r="D28" s="112">
        <f>SUM(Rozpočet!K229)</f>
        <v>0</v>
      </c>
      <c r="E28" s="1">
        <f t="shared" si="1"/>
        <v>0</v>
      </c>
      <c r="F28" s="35"/>
    </row>
    <row r="29" spans="1:6" ht="12.75">
      <c r="A29" s="96">
        <v>764</v>
      </c>
      <c r="B29" s="34" t="s">
        <v>95</v>
      </c>
      <c r="C29" s="97"/>
      <c r="D29" s="112">
        <f>SUM(Rozpočet!K256)</f>
        <v>0</v>
      </c>
      <c r="E29" s="1">
        <f t="shared" si="1"/>
        <v>0</v>
      </c>
      <c r="F29" s="35"/>
    </row>
    <row r="30" spans="1:6" ht="12.75">
      <c r="A30" s="96">
        <v>765</v>
      </c>
      <c r="B30" s="34" t="s">
        <v>111</v>
      </c>
      <c r="C30" s="97"/>
      <c r="D30" s="112">
        <f>SUM(Rozpočet!K295)</f>
        <v>0</v>
      </c>
      <c r="E30" s="1">
        <f t="shared" si="1"/>
        <v>0</v>
      </c>
      <c r="F30" s="35"/>
    </row>
    <row r="31" spans="1:6" ht="12.75">
      <c r="A31" s="96">
        <v>766</v>
      </c>
      <c r="B31" s="34" t="s">
        <v>222</v>
      </c>
      <c r="C31" s="97"/>
      <c r="D31" s="112">
        <f>SUM(Rozpočet!K323)</f>
        <v>0</v>
      </c>
      <c r="E31" s="1">
        <f t="shared" si="1"/>
        <v>0</v>
      </c>
      <c r="F31" s="35"/>
    </row>
    <row r="32" spans="1:6" ht="12.75">
      <c r="A32" s="96">
        <v>767</v>
      </c>
      <c r="B32" s="34" t="s">
        <v>244</v>
      </c>
      <c r="C32" s="97"/>
      <c r="D32" s="112">
        <f>SUM(Rozpočet!K331)</f>
        <v>0</v>
      </c>
      <c r="E32" s="1">
        <f t="shared" si="1"/>
        <v>0</v>
      </c>
      <c r="F32" s="35"/>
    </row>
    <row r="33" spans="1:6" ht="12.75">
      <c r="A33" s="138">
        <v>771</v>
      </c>
      <c r="B33" s="34" t="s">
        <v>249</v>
      </c>
      <c r="C33" s="97"/>
      <c r="D33" s="112">
        <f>SUM(Rozpočet!K348)</f>
        <v>0</v>
      </c>
      <c r="E33" s="1">
        <f t="shared" si="1"/>
        <v>0</v>
      </c>
      <c r="F33" s="35"/>
    </row>
    <row r="34" spans="1:6" ht="12.75">
      <c r="A34" s="138">
        <v>776</v>
      </c>
      <c r="B34" s="34" t="s">
        <v>255</v>
      </c>
      <c r="C34" s="97"/>
      <c r="D34" s="112">
        <f>SUM(Rozpočet!K361)</f>
        <v>0</v>
      </c>
      <c r="E34" s="1">
        <f t="shared" si="1"/>
        <v>0</v>
      </c>
      <c r="F34" s="35"/>
    </row>
    <row r="35" spans="1:6" ht="12.75">
      <c r="A35" s="138">
        <v>781</v>
      </c>
      <c r="B35" s="34" t="s">
        <v>259</v>
      </c>
      <c r="C35" s="97"/>
      <c r="D35" s="112">
        <f>SUM(Rozpočet!K388)</f>
        <v>0</v>
      </c>
      <c r="E35" s="1">
        <f t="shared" si="1"/>
        <v>0</v>
      </c>
      <c r="F35" s="35"/>
    </row>
    <row r="36" spans="1:6" ht="12.75">
      <c r="A36" s="96">
        <v>783</v>
      </c>
      <c r="B36" s="34" t="s">
        <v>122</v>
      </c>
      <c r="C36" s="97"/>
      <c r="D36" s="112">
        <f>SUM(Rozpočet!K395)</f>
        <v>0</v>
      </c>
      <c r="E36" s="1">
        <f t="shared" si="1"/>
        <v>0</v>
      </c>
      <c r="F36" s="35"/>
    </row>
    <row r="37" spans="1:6" ht="12.75">
      <c r="A37" s="96">
        <v>784</v>
      </c>
      <c r="B37" s="34" t="s">
        <v>435</v>
      </c>
      <c r="C37" s="97"/>
      <c r="D37" s="112">
        <f>SUM(Rozpočet!K407)</f>
        <v>0</v>
      </c>
      <c r="E37" s="1">
        <f t="shared" si="1"/>
        <v>0</v>
      </c>
      <c r="F37" s="35"/>
    </row>
    <row r="38" spans="1:6" ht="12.75">
      <c r="A38" s="96"/>
      <c r="B38" s="34"/>
      <c r="C38" s="97"/>
      <c r="D38" s="112"/>
      <c r="E38" s="1"/>
      <c r="F38" s="35"/>
    </row>
    <row r="39" spans="1:6" ht="12.75">
      <c r="A39" s="96"/>
      <c r="B39" s="34" t="s">
        <v>98</v>
      </c>
      <c r="C39" s="97"/>
      <c r="D39" s="112">
        <f>SUM(D23:D37)</f>
        <v>0</v>
      </c>
      <c r="E39" s="1">
        <f>SUM(E23:E37)</f>
        <v>0</v>
      </c>
      <c r="F39" s="35"/>
    </row>
    <row r="40" spans="1:6" ht="12.75">
      <c r="A40" s="96"/>
      <c r="B40" s="34"/>
      <c r="C40" s="97"/>
      <c r="D40" s="112"/>
      <c r="E40" s="1"/>
      <c r="F40" s="35"/>
    </row>
    <row r="41" spans="1:6" ht="12.75">
      <c r="A41" s="96"/>
      <c r="B41" s="34" t="s">
        <v>91</v>
      </c>
      <c r="C41" s="97"/>
      <c r="D41" s="112">
        <f>SUM(Rozpočet!K471)</f>
        <v>0</v>
      </c>
      <c r="E41" s="1">
        <f>SUM(D41)</f>
        <v>0</v>
      </c>
      <c r="F41" s="35"/>
    </row>
    <row r="42" spans="1:6" ht="12.75">
      <c r="A42" s="96"/>
      <c r="B42" s="34" t="s">
        <v>327</v>
      </c>
      <c r="C42" s="97"/>
      <c r="D42" s="112">
        <f>SUM(Rozpočet!K477)</f>
        <v>0</v>
      </c>
      <c r="E42" s="1">
        <f>SUM(D42)</f>
        <v>0</v>
      </c>
      <c r="F42" s="35"/>
    </row>
    <row r="43" spans="1:6" ht="12.75">
      <c r="A43" s="96"/>
      <c r="B43" s="34"/>
      <c r="C43" s="97"/>
      <c r="D43" s="112"/>
      <c r="E43" s="1"/>
      <c r="F43" s="35"/>
    </row>
    <row r="44" spans="1:6" ht="12.75">
      <c r="A44" s="96"/>
      <c r="B44" s="34" t="s">
        <v>99</v>
      </c>
      <c r="C44" s="97"/>
      <c r="D44" s="112">
        <f>SUM(D41:D42)</f>
        <v>0</v>
      </c>
      <c r="E44" s="1">
        <f>SUM(E41:E42)</f>
        <v>0</v>
      </c>
      <c r="F44" s="35"/>
    </row>
    <row r="45" spans="1:6" ht="12.75">
      <c r="A45" s="96"/>
      <c r="B45" s="34"/>
      <c r="C45" s="97"/>
      <c r="D45" s="112"/>
      <c r="E45" s="1"/>
      <c r="F45" s="35"/>
    </row>
    <row r="46" spans="1:6" ht="12.75">
      <c r="A46" s="96"/>
      <c r="B46" s="34"/>
      <c r="C46" s="97"/>
      <c r="D46" s="112"/>
      <c r="E46" s="1"/>
      <c r="F46" s="35"/>
    </row>
    <row r="47" spans="1:6" ht="12.75">
      <c r="A47" s="96"/>
      <c r="B47" s="34"/>
      <c r="C47" s="97"/>
      <c r="D47" s="112"/>
      <c r="E47" s="1"/>
      <c r="F47" s="35"/>
    </row>
    <row r="48" spans="1:6" ht="12.75">
      <c r="A48" s="96"/>
      <c r="B48" s="34"/>
      <c r="C48" s="97"/>
      <c r="D48" s="112"/>
      <c r="E48" s="1"/>
      <c r="F48" s="35"/>
    </row>
    <row r="49" spans="1:6" ht="12.75">
      <c r="A49" s="96"/>
      <c r="B49" s="34"/>
      <c r="C49" s="97"/>
      <c r="D49" s="112"/>
      <c r="E49" s="1"/>
      <c r="F49" s="35"/>
    </row>
    <row r="50" spans="1:6" ht="12.75">
      <c r="A50" s="96"/>
      <c r="B50" s="34"/>
      <c r="C50" s="97"/>
      <c r="D50" s="112"/>
      <c r="E50" s="1"/>
      <c r="F50" s="35"/>
    </row>
    <row r="51" spans="1:6" ht="13.5" thickBot="1">
      <c r="A51" s="36"/>
      <c r="B51" s="50"/>
      <c r="C51" s="50"/>
      <c r="D51" s="50"/>
      <c r="E51" s="1"/>
      <c r="F51" s="35"/>
    </row>
    <row r="52" spans="1:6" ht="13.5" thickTop="1">
      <c r="A52" s="51"/>
      <c r="B52" s="52" t="s">
        <v>26</v>
      </c>
      <c r="C52" s="54"/>
      <c r="D52" s="115">
        <f>SUM(D19,D39,D44)</f>
        <v>0</v>
      </c>
      <c r="E52" s="116">
        <f>SUM(E19,D39,D44)</f>
        <v>0</v>
      </c>
      <c r="F52" s="55"/>
    </row>
  </sheetData>
  <sheetProtection/>
  <mergeCells count="3">
    <mergeCell ref="B3:E3"/>
    <mergeCell ref="B5:E5"/>
    <mergeCell ref="B6:E6"/>
  </mergeCells>
  <printOptions gridLines="1" horizontalCentered="1" verticalCentered="1"/>
  <pageMargins left="0.7874015748031497" right="0.7874015748031497" top="0.984251968503937" bottom="0.984251968503937" header="0.5118110236220472" footer="0.5118110236220472"/>
  <pageSetup fitToHeight="0" fitToWidth="1" horizontalDpi="200" verticalDpi="200" orientation="landscape" paperSize="9" r:id="rId1"/>
  <headerFooter alignWithMargins="0">
    <oddFooter>&amp;CStránka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6">
    <pageSetUpPr fitToPage="1"/>
  </sheetPr>
  <dimension ref="A1:K44"/>
  <sheetViews>
    <sheetView showGridLines="0" zoomScalePageLayoutView="0" workbookViewId="0" topLeftCell="A13">
      <selection activeCell="N43" sqref="N43"/>
    </sheetView>
  </sheetViews>
  <sheetFormatPr defaultColWidth="9.00390625" defaultRowHeight="12.75"/>
  <cols>
    <col min="1" max="1" width="2.625" style="0" customWidth="1"/>
    <col min="2" max="2" width="10.625" style="0" customWidth="1"/>
    <col min="3" max="3" width="7.25390625" style="0" customWidth="1"/>
    <col min="4" max="4" width="12.00390625" style="0" customWidth="1"/>
    <col min="5" max="5" width="12.75390625" style="0" customWidth="1"/>
    <col min="6" max="6" width="2.625" style="0" customWidth="1"/>
    <col min="7" max="7" width="11.25390625" style="0" customWidth="1"/>
    <col min="8" max="8" width="3.00390625" style="0" customWidth="1"/>
    <col min="9" max="9" width="13.00390625" style="0" customWidth="1"/>
    <col min="10" max="10" width="4.375" style="0" customWidth="1"/>
    <col min="11" max="11" width="12.00390625" style="0" customWidth="1"/>
  </cols>
  <sheetData>
    <row r="1" spans="1:11" ht="15.75" customHeight="1">
      <c r="A1" s="279" t="s">
        <v>83</v>
      </c>
      <c r="B1" s="280"/>
      <c r="C1" s="281"/>
      <c r="D1" s="281"/>
      <c r="E1" s="281"/>
      <c r="F1" s="281"/>
      <c r="G1" s="281"/>
      <c r="H1" s="281"/>
      <c r="I1" s="281"/>
      <c r="J1" s="281"/>
      <c r="K1" s="282"/>
    </row>
    <row r="2" spans="1:11" ht="15.75" customHeight="1">
      <c r="A2" s="283"/>
      <c r="B2" s="284"/>
      <c r="C2" s="284"/>
      <c r="D2" s="284"/>
      <c r="E2" s="284"/>
      <c r="F2" s="284"/>
      <c r="G2" s="284"/>
      <c r="H2" s="284"/>
      <c r="I2" s="284"/>
      <c r="J2" s="284"/>
      <c r="K2" s="285"/>
    </row>
    <row r="3" spans="1:11" ht="15.75" customHeight="1">
      <c r="A3" s="283"/>
      <c r="B3" s="284"/>
      <c r="C3" s="284"/>
      <c r="D3" s="284"/>
      <c r="E3" s="284"/>
      <c r="F3" s="284"/>
      <c r="G3" s="284"/>
      <c r="H3" s="284"/>
      <c r="I3" s="284"/>
      <c r="J3" s="284"/>
      <c r="K3" s="285"/>
    </row>
    <row r="4" spans="1:11" ht="15.75" customHeight="1" thickBot="1">
      <c r="A4" s="286"/>
      <c r="B4" s="287"/>
      <c r="C4" s="287"/>
      <c r="D4" s="287"/>
      <c r="E4" s="287"/>
      <c r="F4" s="287"/>
      <c r="G4" s="287"/>
      <c r="H4" s="287"/>
      <c r="I4" s="287"/>
      <c r="J4" s="287"/>
      <c r="K4" s="288"/>
    </row>
    <row r="5" spans="1:11" s="114" customFormat="1" ht="15.75" customHeight="1" thickBot="1">
      <c r="A5" s="118" t="s">
        <v>34</v>
      </c>
      <c r="B5" s="119"/>
      <c r="C5" s="276" t="s">
        <v>448</v>
      </c>
      <c r="D5" s="277"/>
      <c r="E5" s="277"/>
      <c r="F5" s="277"/>
      <c r="G5" s="277"/>
      <c r="H5" s="277"/>
      <c r="I5" s="277"/>
      <c r="J5" s="277"/>
      <c r="K5" s="278"/>
    </row>
    <row r="6" spans="1:11" ht="15.75" customHeight="1">
      <c r="A6" s="101" t="s">
        <v>35</v>
      </c>
      <c r="B6" s="88"/>
      <c r="C6" s="276" t="s">
        <v>448</v>
      </c>
      <c r="D6" s="277"/>
      <c r="E6" s="277"/>
      <c r="F6" s="277"/>
      <c r="G6" s="277"/>
      <c r="H6" s="277"/>
      <c r="I6" s="277"/>
      <c r="J6" s="277"/>
      <c r="K6" s="278"/>
    </row>
    <row r="7" spans="1:11" ht="15.75" customHeight="1">
      <c r="A7" s="292">
        <v>4103</v>
      </c>
      <c r="B7" s="293"/>
      <c r="C7" s="293"/>
      <c r="D7" s="293"/>
      <c r="E7" s="293"/>
      <c r="F7" s="293"/>
      <c r="G7" s="293"/>
      <c r="H7" s="203" t="s">
        <v>49</v>
      </c>
      <c r="I7" s="263"/>
      <c r="J7" s="203" t="s">
        <v>50</v>
      </c>
      <c r="K7" s="204"/>
    </row>
    <row r="8" spans="1:11" ht="15.75" customHeight="1">
      <c r="A8" s="87" t="s">
        <v>36</v>
      </c>
      <c r="B8" s="88"/>
      <c r="C8" s="202" t="s">
        <v>449</v>
      </c>
      <c r="D8" s="198"/>
      <c r="E8" s="198"/>
      <c r="F8" s="198"/>
      <c r="G8" s="192"/>
      <c r="H8" s="191"/>
      <c r="I8" s="192"/>
      <c r="J8" s="189"/>
      <c r="K8" s="190"/>
    </row>
    <row r="9" spans="1:11" ht="15.75" customHeight="1">
      <c r="A9" s="87" t="s">
        <v>37</v>
      </c>
      <c r="B9" s="88"/>
      <c r="C9" s="202"/>
      <c r="D9" s="198"/>
      <c r="E9" s="198"/>
      <c r="F9" s="198"/>
      <c r="G9" s="192"/>
      <c r="H9" s="191"/>
      <c r="I9" s="192"/>
      <c r="J9" s="189"/>
      <c r="K9" s="190"/>
    </row>
    <row r="10" spans="1:11" ht="15.75" customHeight="1">
      <c r="A10" s="87" t="s">
        <v>38</v>
      </c>
      <c r="B10" s="88"/>
      <c r="C10" s="202"/>
      <c r="D10" s="198"/>
      <c r="E10" s="198"/>
      <c r="F10" s="198"/>
      <c r="G10" s="192"/>
      <c r="H10" s="191"/>
      <c r="I10" s="192"/>
      <c r="J10" s="189"/>
      <c r="K10" s="190"/>
    </row>
    <row r="11" spans="1:11" ht="15.75" customHeight="1">
      <c r="A11" s="87" t="s">
        <v>39</v>
      </c>
      <c r="B11" s="88"/>
      <c r="C11" s="191"/>
      <c r="D11" s="198"/>
      <c r="E11" s="198"/>
      <c r="F11" s="198"/>
      <c r="G11" s="192"/>
      <c r="H11" s="191"/>
      <c r="I11" s="192"/>
      <c r="J11" s="189"/>
      <c r="K11" s="190"/>
    </row>
    <row r="12" spans="1:11" ht="15.75" customHeight="1">
      <c r="A12" s="87" t="s">
        <v>40</v>
      </c>
      <c r="B12" s="88"/>
      <c r="C12" s="202"/>
      <c r="D12" s="198"/>
      <c r="E12" s="198"/>
      <c r="F12" s="198"/>
      <c r="G12" s="192"/>
      <c r="H12" s="191"/>
      <c r="I12" s="192"/>
      <c r="J12" s="189"/>
      <c r="K12" s="190"/>
    </row>
    <row r="13" spans="1:11" ht="15.75" customHeight="1">
      <c r="A13" s="87" t="s">
        <v>41</v>
      </c>
      <c r="B13" s="88"/>
      <c r="C13" s="191"/>
      <c r="D13" s="198"/>
      <c r="E13" s="198"/>
      <c r="F13" s="198"/>
      <c r="G13" s="192"/>
      <c r="H13" s="191"/>
      <c r="I13" s="192"/>
      <c r="J13" s="189"/>
      <c r="K13" s="190"/>
    </row>
    <row r="14" spans="1:11" ht="15.75" customHeight="1">
      <c r="A14" s="87" t="s">
        <v>42</v>
      </c>
      <c r="B14" s="88"/>
      <c r="C14" s="191"/>
      <c r="D14" s="198"/>
      <c r="E14" s="198"/>
      <c r="F14" s="198"/>
      <c r="G14" s="192"/>
      <c r="H14" s="191"/>
      <c r="I14" s="192"/>
      <c r="J14" s="189"/>
      <c r="K14" s="190"/>
    </row>
    <row r="15" spans="1:11" ht="15.75" customHeight="1">
      <c r="A15" s="87" t="s">
        <v>43</v>
      </c>
      <c r="B15" s="88"/>
      <c r="C15" s="191"/>
      <c r="D15" s="192"/>
      <c r="E15" s="75" t="s">
        <v>48</v>
      </c>
      <c r="F15" s="194">
        <v>0</v>
      </c>
      <c r="G15" s="194"/>
      <c r="H15" s="197" t="s">
        <v>76</v>
      </c>
      <c r="I15" s="197"/>
      <c r="J15" s="194">
        <v>0</v>
      </c>
      <c r="K15" s="195"/>
    </row>
    <row r="16" spans="1:11" ht="15.75" customHeight="1">
      <c r="A16" s="87" t="s">
        <v>44</v>
      </c>
      <c r="B16" s="88"/>
      <c r="C16" s="191"/>
      <c r="D16" s="192"/>
      <c r="E16" s="75" t="s">
        <v>47</v>
      </c>
      <c r="F16" s="264"/>
      <c r="G16" s="264"/>
      <c r="H16" s="193" t="s">
        <v>75</v>
      </c>
      <c r="I16" s="193"/>
      <c r="J16" s="193"/>
      <c r="K16" s="196"/>
    </row>
    <row r="17" spans="1:11" ht="15.75" customHeight="1" thickBot="1">
      <c r="A17" s="89" t="s">
        <v>45</v>
      </c>
      <c r="B17" s="90"/>
      <c r="C17" s="199"/>
      <c r="D17" s="262"/>
      <c r="E17" s="76" t="s">
        <v>46</v>
      </c>
      <c r="F17" s="199"/>
      <c r="G17" s="262"/>
      <c r="H17" s="199"/>
      <c r="I17" s="200"/>
      <c r="J17" s="200"/>
      <c r="K17" s="201"/>
    </row>
    <row r="18" spans="1:11" ht="21" customHeight="1" thickBot="1">
      <c r="A18" s="289" t="s">
        <v>51</v>
      </c>
      <c r="B18" s="290"/>
      <c r="C18" s="290"/>
      <c r="D18" s="290"/>
      <c r="E18" s="290"/>
      <c r="F18" s="290"/>
      <c r="G18" s="290"/>
      <c r="H18" s="290"/>
      <c r="I18" s="290"/>
      <c r="J18" s="290"/>
      <c r="K18" s="291"/>
    </row>
    <row r="19" spans="1:11" ht="21.75" customHeight="1" thickBot="1">
      <c r="A19" s="269" t="s">
        <v>52</v>
      </c>
      <c r="B19" s="270"/>
      <c r="C19" s="270"/>
      <c r="D19" s="270"/>
      <c r="E19" s="271"/>
      <c r="F19" s="66"/>
      <c r="G19" s="272" t="s">
        <v>53</v>
      </c>
      <c r="H19" s="270"/>
      <c r="I19" s="270"/>
      <c r="J19" s="270"/>
      <c r="K19" s="273"/>
    </row>
    <row r="20" spans="1:11" ht="15.75" customHeight="1">
      <c r="A20" s="64">
        <v>1</v>
      </c>
      <c r="B20" s="265" t="s">
        <v>54</v>
      </c>
      <c r="C20" s="266"/>
      <c r="D20" s="91" t="s">
        <v>31</v>
      </c>
      <c r="E20" s="77"/>
      <c r="F20" s="65">
        <v>13</v>
      </c>
      <c r="G20" s="210" t="s">
        <v>89</v>
      </c>
      <c r="H20" s="211"/>
      <c r="I20" s="211"/>
      <c r="J20" s="212"/>
      <c r="K20" s="81">
        <f>PRODUCT(0.02*E31)</f>
        <v>0</v>
      </c>
    </row>
    <row r="21" spans="1:11" ht="15.75" customHeight="1">
      <c r="A21" s="61">
        <v>2</v>
      </c>
      <c r="B21" s="267"/>
      <c r="C21" s="268"/>
      <c r="D21" s="75" t="s">
        <v>32</v>
      </c>
      <c r="E21" s="78">
        <f>SUM('Rekapitulace rozpočtu'!E44)</f>
        <v>0</v>
      </c>
      <c r="F21" s="62">
        <v>14</v>
      </c>
      <c r="G21" s="213" t="s">
        <v>127</v>
      </c>
      <c r="H21" s="214"/>
      <c r="I21" s="214"/>
      <c r="J21" s="215"/>
      <c r="K21" s="82">
        <f>PRODUCT(0.03*E31)</f>
        <v>0</v>
      </c>
    </row>
    <row r="22" spans="1:11" ht="15.75" customHeight="1">
      <c r="A22" s="61">
        <v>3</v>
      </c>
      <c r="B22" s="274" t="s">
        <v>55</v>
      </c>
      <c r="C22" s="275"/>
      <c r="D22" s="75" t="s">
        <v>56</v>
      </c>
      <c r="E22" s="78">
        <f>SUM('Rekapitulace rozpočtu'!E19)</f>
        <v>0</v>
      </c>
      <c r="F22" s="62">
        <v>15</v>
      </c>
      <c r="G22" s="213" t="s">
        <v>128</v>
      </c>
      <c r="H22" s="214"/>
      <c r="I22" s="214"/>
      <c r="J22" s="215"/>
      <c r="K22" s="82">
        <f>PRODUCT(0.01*E31)</f>
        <v>0</v>
      </c>
    </row>
    <row r="23" spans="1:11" ht="15.75" customHeight="1" thickBot="1">
      <c r="A23" s="61">
        <v>4</v>
      </c>
      <c r="B23" s="267"/>
      <c r="C23" s="268"/>
      <c r="D23" s="75" t="s">
        <v>57</v>
      </c>
      <c r="E23" s="79">
        <f>SUM('Rekapitulace rozpočtu'!E39)</f>
        <v>0</v>
      </c>
      <c r="F23" s="63">
        <v>16</v>
      </c>
      <c r="G23" s="191"/>
      <c r="H23" s="198"/>
      <c r="I23" s="198"/>
      <c r="J23" s="192"/>
      <c r="K23" s="82">
        <v>0</v>
      </c>
    </row>
    <row r="24" spans="1:11" ht="15.75" customHeight="1" thickBot="1">
      <c r="A24" s="61">
        <v>5</v>
      </c>
      <c r="B24" s="246" t="s">
        <v>62</v>
      </c>
      <c r="C24" s="247"/>
      <c r="D24" s="248"/>
      <c r="E24" s="80">
        <f>SUM(E20:E23)</f>
        <v>0</v>
      </c>
      <c r="F24" s="67">
        <v>17</v>
      </c>
      <c r="G24" s="191"/>
      <c r="H24" s="198"/>
      <c r="I24" s="198"/>
      <c r="J24" s="192"/>
      <c r="K24" s="82">
        <v>0</v>
      </c>
    </row>
    <row r="25" spans="1:11" ht="15.75" customHeight="1">
      <c r="A25" s="61">
        <v>6</v>
      </c>
      <c r="B25" s="243" t="s">
        <v>63</v>
      </c>
      <c r="C25" s="244"/>
      <c r="D25" s="245"/>
      <c r="E25" s="77">
        <v>0</v>
      </c>
      <c r="F25" s="63">
        <v>18</v>
      </c>
      <c r="G25" s="202"/>
      <c r="H25" s="198"/>
      <c r="I25" s="198"/>
      <c r="J25" s="192"/>
      <c r="K25" s="82">
        <v>0</v>
      </c>
    </row>
    <row r="26" spans="1:11" ht="15.75" customHeight="1" thickBot="1">
      <c r="A26" s="61">
        <v>7</v>
      </c>
      <c r="B26" s="243" t="s">
        <v>64</v>
      </c>
      <c r="C26" s="244"/>
      <c r="D26" s="245"/>
      <c r="E26" s="79">
        <v>0</v>
      </c>
      <c r="F26" s="63">
        <v>19</v>
      </c>
      <c r="G26" s="191"/>
      <c r="H26" s="198"/>
      <c r="I26" s="198"/>
      <c r="J26" s="192"/>
      <c r="K26" s="82">
        <v>0</v>
      </c>
    </row>
    <row r="27" spans="1:11" ht="15.75" customHeight="1" thickBot="1">
      <c r="A27" s="61">
        <v>8</v>
      </c>
      <c r="B27" s="246" t="s">
        <v>65</v>
      </c>
      <c r="C27" s="247"/>
      <c r="D27" s="248"/>
      <c r="E27" s="80">
        <f>SUM(E24:E26)</f>
        <v>0</v>
      </c>
      <c r="F27" s="67">
        <v>20</v>
      </c>
      <c r="G27" s="191"/>
      <c r="H27" s="198"/>
      <c r="I27" s="198"/>
      <c r="J27" s="192"/>
      <c r="K27" s="82">
        <v>0</v>
      </c>
    </row>
    <row r="28" spans="1:11" ht="15.75" customHeight="1">
      <c r="A28" s="61">
        <v>9</v>
      </c>
      <c r="B28" s="243" t="s">
        <v>66</v>
      </c>
      <c r="C28" s="244"/>
      <c r="D28" s="245"/>
      <c r="E28" s="77">
        <v>0</v>
      </c>
      <c r="F28" s="63">
        <v>21</v>
      </c>
      <c r="G28" s="191"/>
      <c r="H28" s="198"/>
      <c r="I28" s="198"/>
      <c r="J28" s="192"/>
      <c r="K28" s="82">
        <v>0</v>
      </c>
    </row>
    <row r="29" spans="1:11" ht="15.75" customHeight="1">
      <c r="A29" s="61">
        <v>10</v>
      </c>
      <c r="B29" s="243" t="s">
        <v>67</v>
      </c>
      <c r="C29" s="244"/>
      <c r="D29" s="245"/>
      <c r="E29" s="78">
        <v>0</v>
      </c>
      <c r="F29" s="63">
        <v>22</v>
      </c>
      <c r="G29" s="191"/>
      <c r="H29" s="198"/>
      <c r="I29" s="198"/>
      <c r="J29" s="192"/>
      <c r="K29" s="82">
        <v>0</v>
      </c>
    </row>
    <row r="30" spans="1:11" ht="15.75" customHeight="1" thickBot="1">
      <c r="A30" s="61">
        <v>11</v>
      </c>
      <c r="B30" s="243" t="s">
        <v>68</v>
      </c>
      <c r="C30" s="244"/>
      <c r="D30" s="245"/>
      <c r="E30" s="79">
        <v>0</v>
      </c>
      <c r="F30" s="63">
        <v>23</v>
      </c>
      <c r="G30" s="191"/>
      <c r="H30" s="198"/>
      <c r="I30" s="198"/>
      <c r="J30" s="192"/>
      <c r="K30" s="82">
        <v>0</v>
      </c>
    </row>
    <row r="31" spans="1:11" ht="15.75" customHeight="1" thickBot="1">
      <c r="A31" s="70">
        <v>12</v>
      </c>
      <c r="B31" s="246" t="s">
        <v>69</v>
      </c>
      <c r="C31" s="247"/>
      <c r="D31" s="248"/>
      <c r="E31" s="86">
        <f>SUM(E27:E30)</f>
        <v>0</v>
      </c>
      <c r="F31" s="71">
        <v>24</v>
      </c>
      <c r="G31" s="264"/>
      <c r="H31" s="264"/>
      <c r="I31" s="264"/>
      <c r="J31" s="264"/>
      <c r="K31" s="83">
        <v>0</v>
      </c>
    </row>
    <row r="32" spans="1:11" ht="15.75" customHeight="1" thickBot="1">
      <c r="A32" s="72"/>
      <c r="B32" s="294"/>
      <c r="C32" s="295"/>
      <c r="D32" s="296"/>
      <c r="E32" s="74"/>
      <c r="F32" s="73">
        <v>25</v>
      </c>
      <c r="G32" s="216" t="s">
        <v>70</v>
      </c>
      <c r="H32" s="217"/>
      <c r="I32" s="217"/>
      <c r="J32" s="93"/>
      <c r="K32" s="84">
        <f>SUM(K20:K31)</f>
        <v>0</v>
      </c>
    </row>
    <row r="33" spans="1:11" ht="15.75" customHeight="1" thickBot="1">
      <c r="A33" s="257"/>
      <c r="B33" s="258"/>
      <c r="C33" s="258"/>
      <c r="D33" s="258"/>
      <c r="E33" s="258"/>
      <c r="F33" s="218" t="s">
        <v>58</v>
      </c>
      <c r="G33" s="219"/>
      <c r="H33" s="219"/>
      <c r="I33" s="219"/>
      <c r="J33" s="220"/>
      <c r="K33" s="221"/>
    </row>
    <row r="34" spans="1:11" ht="15.75" customHeight="1" thickBot="1">
      <c r="A34" s="257"/>
      <c r="B34" s="258"/>
      <c r="C34" s="258"/>
      <c r="D34" s="258"/>
      <c r="E34" s="258"/>
      <c r="F34" s="68">
        <v>26</v>
      </c>
      <c r="G34" s="297" t="s">
        <v>71</v>
      </c>
      <c r="H34" s="297"/>
      <c r="I34" s="297"/>
      <c r="J34" s="246"/>
      <c r="K34" s="86">
        <f>E31+K32</f>
        <v>0</v>
      </c>
    </row>
    <row r="35" spans="1:11" ht="15.75" customHeight="1">
      <c r="A35" s="257"/>
      <c r="B35" s="258"/>
      <c r="C35" s="258"/>
      <c r="D35" s="258"/>
      <c r="E35" s="258"/>
      <c r="F35" s="68">
        <v>27</v>
      </c>
      <c r="G35" s="193" t="s">
        <v>139</v>
      </c>
      <c r="H35" s="197"/>
      <c r="I35" s="197"/>
      <c r="J35" s="197"/>
      <c r="K35" s="94">
        <f>PRODUCT(0.21*K34)</f>
        <v>0</v>
      </c>
    </row>
    <row r="36" spans="1:11" ht="15.75" customHeight="1">
      <c r="A36" s="257"/>
      <c r="B36" s="258"/>
      <c r="C36" s="258"/>
      <c r="D36" s="258"/>
      <c r="E36" s="258"/>
      <c r="F36" s="68">
        <v>28</v>
      </c>
      <c r="G36" s="193"/>
      <c r="H36" s="197"/>
      <c r="I36" s="197"/>
      <c r="J36" s="197"/>
      <c r="K36" s="95"/>
    </row>
    <row r="37" spans="1:11" ht="15.75" customHeight="1" thickBot="1">
      <c r="A37" s="257"/>
      <c r="B37" s="258"/>
      <c r="C37" s="258"/>
      <c r="D37" s="258"/>
      <c r="E37" s="258"/>
      <c r="F37" s="68">
        <v>29</v>
      </c>
      <c r="G37" s="193"/>
      <c r="H37" s="197"/>
      <c r="I37" s="197"/>
      <c r="J37" s="197"/>
      <c r="K37" s="95">
        <v>0</v>
      </c>
    </row>
    <row r="38" spans="1:11" ht="15.75" customHeight="1" thickBot="1">
      <c r="A38" s="257"/>
      <c r="B38" s="258"/>
      <c r="C38" s="258"/>
      <c r="D38" s="258"/>
      <c r="E38" s="258"/>
      <c r="F38" s="69">
        <v>30</v>
      </c>
      <c r="G38" s="208" t="s">
        <v>77</v>
      </c>
      <c r="H38" s="208"/>
      <c r="I38" s="208"/>
      <c r="J38" s="209"/>
      <c r="K38" s="86">
        <f>SUM(K34:K37)</f>
        <v>0</v>
      </c>
    </row>
    <row r="39" spans="1:11" ht="15.75" customHeight="1">
      <c r="A39" s="259"/>
      <c r="B39" s="260"/>
      <c r="C39" s="260"/>
      <c r="D39" s="260"/>
      <c r="E39" s="260"/>
      <c r="F39" s="260"/>
      <c r="G39" s="260"/>
      <c r="H39" s="260"/>
      <c r="I39" s="260"/>
      <c r="J39" s="260"/>
      <c r="K39" s="261"/>
    </row>
    <row r="40" spans="1:11" ht="15.75" customHeight="1">
      <c r="A40" s="121"/>
      <c r="B40" s="92"/>
      <c r="C40" s="85"/>
      <c r="D40" s="252"/>
      <c r="E40" s="253"/>
      <c r="F40" s="205" t="s">
        <v>72</v>
      </c>
      <c r="G40" s="206"/>
      <c r="H40" s="207"/>
      <c r="I40" s="228">
        <v>3</v>
      </c>
      <c r="J40" s="229"/>
      <c r="K40" s="230"/>
    </row>
    <row r="41" spans="1:11" ht="15.75" customHeight="1">
      <c r="A41" s="231"/>
      <c r="B41" s="232"/>
      <c r="C41" s="233"/>
      <c r="D41" s="254"/>
      <c r="E41" s="255"/>
      <c r="F41" s="205" t="s">
        <v>73</v>
      </c>
      <c r="G41" s="206"/>
      <c r="H41" s="207"/>
      <c r="I41" s="228">
        <v>9</v>
      </c>
      <c r="J41" s="229"/>
      <c r="K41" s="230"/>
    </row>
    <row r="42" spans="1:11" ht="15.75" customHeight="1">
      <c r="A42" s="234"/>
      <c r="B42" s="235"/>
      <c r="C42" s="236"/>
      <c r="D42" s="254"/>
      <c r="E42" s="255"/>
      <c r="F42" s="205" t="s">
        <v>74</v>
      </c>
      <c r="G42" s="206"/>
      <c r="H42" s="207"/>
      <c r="I42" s="222"/>
      <c r="J42" s="223"/>
      <c r="K42" s="224"/>
    </row>
    <row r="43" spans="1:11" ht="15.75" customHeight="1">
      <c r="A43" s="237"/>
      <c r="B43" s="238"/>
      <c r="C43" s="239"/>
      <c r="D43" s="254"/>
      <c r="E43" s="255"/>
      <c r="F43" s="205"/>
      <c r="G43" s="206"/>
      <c r="H43" s="207"/>
      <c r="I43" s="228"/>
      <c r="J43" s="229"/>
      <c r="K43" s="230"/>
    </row>
    <row r="44" spans="1:11" ht="15.75" customHeight="1" thickBot="1">
      <c r="A44" s="249" t="s">
        <v>59</v>
      </c>
      <c r="B44" s="250"/>
      <c r="C44" s="251"/>
      <c r="D44" s="256" t="s">
        <v>60</v>
      </c>
      <c r="E44" s="251"/>
      <c r="F44" s="240" t="s">
        <v>61</v>
      </c>
      <c r="G44" s="241"/>
      <c r="H44" s="242"/>
      <c r="I44" s="225" t="s">
        <v>141</v>
      </c>
      <c r="J44" s="226"/>
      <c r="K44" s="227"/>
    </row>
  </sheetData>
  <sheetProtection/>
  <mergeCells count="88">
    <mergeCell ref="G36:J36"/>
    <mergeCell ref="B28:D28"/>
    <mergeCell ref="B29:D29"/>
    <mergeCell ref="B30:D30"/>
    <mergeCell ref="B32:D32"/>
    <mergeCell ref="G30:J30"/>
    <mergeCell ref="G31:J31"/>
    <mergeCell ref="G34:J34"/>
    <mergeCell ref="G29:J29"/>
    <mergeCell ref="A7:G7"/>
    <mergeCell ref="C8:G8"/>
    <mergeCell ref="C9:G9"/>
    <mergeCell ref="C10:G10"/>
    <mergeCell ref="C11:G11"/>
    <mergeCell ref="C12:G12"/>
    <mergeCell ref="C13:G13"/>
    <mergeCell ref="B22:C23"/>
    <mergeCell ref="B24:D24"/>
    <mergeCell ref="C5:K5"/>
    <mergeCell ref="C6:K6"/>
    <mergeCell ref="A1:K4"/>
    <mergeCell ref="A18:K18"/>
    <mergeCell ref="F17:G17"/>
    <mergeCell ref="C14:G14"/>
    <mergeCell ref="C16:D16"/>
    <mergeCell ref="C17:D17"/>
    <mergeCell ref="H7:I7"/>
    <mergeCell ref="H8:I8"/>
    <mergeCell ref="C15:D15"/>
    <mergeCell ref="B31:D31"/>
    <mergeCell ref="F15:G15"/>
    <mergeCell ref="F16:G16"/>
    <mergeCell ref="B20:C21"/>
    <mergeCell ref="A19:E19"/>
    <mergeCell ref="G19:K19"/>
    <mergeCell ref="B25:D25"/>
    <mergeCell ref="B26:D26"/>
    <mergeCell ref="B27:D27"/>
    <mergeCell ref="A44:C44"/>
    <mergeCell ref="D40:E43"/>
    <mergeCell ref="D44:E44"/>
    <mergeCell ref="A33:E38"/>
    <mergeCell ref="A39:K39"/>
    <mergeCell ref="I40:K40"/>
    <mergeCell ref="G35:J35"/>
    <mergeCell ref="G37:J37"/>
    <mergeCell ref="F33:K33"/>
    <mergeCell ref="I42:K42"/>
    <mergeCell ref="I44:K44"/>
    <mergeCell ref="I43:K43"/>
    <mergeCell ref="A41:C41"/>
    <mergeCell ref="A42:C43"/>
    <mergeCell ref="F44:H44"/>
    <mergeCell ref="F42:H42"/>
    <mergeCell ref="I41:K41"/>
    <mergeCell ref="F43:H43"/>
    <mergeCell ref="J11:K11"/>
    <mergeCell ref="G38:J38"/>
    <mergeCell ref="F40:H40"/>
    <mergeCell ref="F41:H41"/>
    <mergeCell ref="G20:J20"/>
    <mergeCell ref="G21:J21"/>
    <mergeCell ref="G22:J22"/>
    <mergeCell ref="G23:J23"/>
    <mergeCell ref="G32:I32"/>
    <mergeCell ref="H9:I9"/>
    <mergeCell ref="H10:I10"/>
    <mergeCell ref="H11:I11"/>
    <mergeCell ref="H12:I12"/>
    <mergeCell ref="J7:K7"/>
    <mergeCell ref="J8:K8"/>
    <mergeCell ref="J9:K9"/>
    <mergeCell ref="J10:K10"/>
    <mergeCell ref="J12:K12"/>
    <mergeCell ref="G26:J26"/>
    <mergeCell ref="G27:J27"/>
    <mergeCell ref="G28:J28"/>
    <mergeCell ref="H17:K17"/>
    <mergeCell ref="G25:J25"/>
    <mergeCell ref="G24:J24"/>
    <mergeCell ref="J13:K13"/>
    <mergeCell ref="J14:K14"/>
    <mergeCell ref="H13:I13"/>
    <mergeCell ref="H14:I14"/>
    <mergeCell ref="H16:I16"/>
    <mergeCell ref="J15:K15"/>
    <mergeCell ref="J16:K16"/>
    <mergeCell ref="H15:I15"/>
  </mergeCells>
  <printOptions horizontalCentered="1" verticalCentered="1"/>
  <pageMargins left="0.5905511811023623" right="0.4724409448818898" top="0.984251968503937" bottom="0.984251968503937" header="0.5118110236220472" footer="0.5118110236220472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SoftProjekt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Bohuslav Švancara</dc:creator>
  <cp:keywords/>
  <dc:description/>
  <cp:lastModifiedBy>Bozena Antolakova</cp:lastModifiedBy>
  <cp:lastPrinted>2014-04-10T09:14:06Z</cp:lastPrinted>
  <dcterms:created xsi:type="dcterms:W3CDTF">2000-09-05T09:25:34Z</dcterms:created>
  <dcterms:modified xsi:type="dcterms:W3CDTF">2020-09-24T12:08:48Z</dcterms:modified>
  <cp:category/>
  <cp:version/>
  <cp:contentType/>
  <cp:contentStatus/>
</cp:coreProperties>
</file>