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1.20\Spolecna data\02a Projekty v realizaci 2019\POZ 2019\POZ 2019 03 - ZOO Koala - WC\04 Rozpočty stavby\"/>
    </mc:Choice>
  </mc:AlternateContent>
  <xr:revisionPtr revIDLastSave="0" documentId="8_{99BB4BF6-B7AC-492D-9FB0-4BAFDC1A8F5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-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'SO-01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'SO-01 01 Pol'!$A$1:$X$226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6" i="1" l="1"/>
  <c r="I65" i="1"/>
  <c r="I64" i="1"/>
  <c r="I18" i="1" s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F42" i="1" s="1"/>
  <c r="G216" i="12"/>
  <c r="BA197" i="12"/>
  <c r="G9" i="12"/>
  <c r="I9" i="12"/>
  <c r="I8" i="12" s="1"/>
  <c r="K9" i="12"/>
  <c r="M9" i="12"/>
  <c r="O9" i="12"/>
  <c r="Q9" i="12"/>
  <c r="Q8" i="12" s="1"/>
  <c r="V9" i="12"/>
  <c r="G11" i="12"/>
  <c r="M11" i="12" s="1"/>
  <c r="I11" i="12"/>
  <c r="K11" i="12"/>
  <c r="K8" i="12" s="1"/>
  <c r="O11" i="12"/>
  <c r="O8" i="12" s="1"/>
  <c r="Q11" i="12"/>
  <c r="V11" i="12"/>
  <c r="V8" i="12" s="1"/>
  <c r="G13" i="12"/>
  <c r="I13" i="12"/>
  <c r="K13" i="12"/>
  <c r="M13" i="12"/>
  <c r="O13" i="12"/>
  <c r="Q13" i="12"/>
  <c r="V13" i="12"/>
  <c r="G16" i="12"/>
  <c r="M16" i="12" s="1"/>
  <c r="I16" i="12"/>
  <c r="K16" i="12"/>
  <c r="O16" i="12"/>
  <c r="Q16" i="12"/>
  <c r="V16" i="12"/>
  <c r="G17" i="12"/>
  <c r="I17" i="12"/>
  <c r="K17" i="12"/>
  <c r="M17" i="12"/>
  <c r="O17" i="12"/>
  <c r="Q17" i="12"/>
  <c r="V17" i="12"/>
  <c r="G18" i="12"/>
  <c r="K18" i="12"/>
  <c r="O18" i="12"/>
  <c r="V18" i="12"/>
  <c r="G19" i="12"/>
  <c r="I19" i="12"/>
  <c r="I18" i="12" s="1"/>
  <c r="K19" i="12"/>
  <c r="M19" i="12"/>
  <c r="M18" i="12" s="1"/>
  <c r="O19" i="12"/>
  <c r="Q19" i="12"/>
  <c r="Q18" i="12" s="1"/>
  <c r="V19" i="12"/>
  <c r="G22" i="12"/>
  <c r="I22" i="12"/>
  <c r="I21" i="12" s="1"/>
  <c r="K22" i="12"/>
  <c r="M22" i="12"/>
  <c r="O22" i="12"/>
  <c r="Q22" i="12"/>
  <c r="Q21" i="12" s="1"/>
  <c r="V22" i="12"/>
  <c r="G29" i="12"/>
  <c r="M29" i="12" s="1"/>
  <c r="I29" i="12"/>
  <c r="K29" i="12"/>
  <c r="K21" i="12" s="1"/>
  <c r="O29" i="12"/>
  <c r="O21" i="12" s="1"/>
  <c r="Q29" i="12"/>
  <c r="V29" i="12"/>
  <c r="V21" i="12" s="1"/>
  <c r="G36" i="12"/>
  <c r="I36" i="12"/>
  <c r="K36" i="12"/>
  <c r="M36" i="12"/>
  <c r="O36" i="12"/>
  <c r="Q36" i="12"/>
  <c r="V36" i="12"/>
  <c r="G43" i="12"/>
  <c r="M43" i="12" s="1"/>
  <c r="I43" i="12"/>
  <c r="K43" i="12"/>
  <c r="O43" i="12"/>
  <c r="Q43" i="12"/>
  <c r="V43" i="12"/>
  <c r="I45" i="12"/>
  <c r="Q45" i="12"/>
  <c r="G46" i="12"/>
  <c r="G45" i="12" s="1"/>
  <c r="I46" i="12"/>
  <c r="K46" i="12"/>
  <c r="K45" i="12" s="1"/>
  <c r="O46" i="12"/>
  <c r="O45" i="12" s="1"/>
  <c r="Q46" i="12"/>
  <c r="V46" i="12"/>
  <c r="V45" i="12" s="1"/>
  <c r="G49" i="12"/>
  <c r="G48" i="12" s="1"/>
  <c r="I49" i="12"/>
  <c r="K49" i="12"/>
  <c r="K48" i="12" s="1"/>
  <c r="O49" i="12"/>
  <c r="O48" i="12" s="1"/>
  <c r="Q49" i="12"/>
  <c r="V49" i="12"/>
  <c r="V48" i="12" s="1"/>
  <c r="G52" i="12"/>
  <c r="I52" i="12"/>
  <c r="I48" i="12" s="1"/>
  <c r="K52" i="12"/>
  <c r="M52" i="12"/>
  <c r="O52" i="12"/>
  <c r="Q52" i="12"/>
  <c r="Q48" i="12" s="1"/>
  <c r="V52" i="12"/>
  <c r="G54" i="12"/>
  <c r="M54" i="12" s="1"/>
  <c r="I54" i="12"/>
  <c r="K54" i="12"/>
  <c r="O54" i="12"/>
  <c r="Q54" i="12"/>
  <c r="V54" i="12"/>
  <c r="G57" i="12"/>
  <c r="I57" i="12"/>
  <c r="K57" i="12"/>
  <c r="M57" i="12"/>
  <c r="O57" i="12"/>
  <c r="Q57" i="12"/>
  <c r="V57" i="12"/>
  <c r="G59" i="12"/>
  <c r="K59" i="12"/>
  <c r="O59" i="12"/>
  <c r="V59" i="12"/>
  <c r="G60" i="12"/>
  <c r="I60" i="12"/>
  <c r="I59" i="12" s="1"/>
  <c r="K60" i="12"/>
  <c r="M60" i="12"/>
  <c r="M59" i="12" s="1"/>
  <c r="O60" i="12"/>
  <c r="Q60" i="12"/>
  <c r="Q59" i="12" s="1"/>
  <c r="V60" i="12"/>
  <c r="G62" i="12"/>
  <c r="K62" i="12"/>
  <c r="O62" i="12"/>
  <c r="V62" i="12"/>
  <c r="G63" i="12"/>
  <c r="I63" i="12"/>
  <c r="I62" i="12" s="1"/>
  <c r="K63" i="12"/>
  <c r="M63" i="12"/>
  <c r="M62" i="12" s="1"/>
  <c r="O63" i="12"/>
  <c r="Q63" i="12"/>
  <c r="Q62" i="12" s="1"/>
  <c r="V63" i="12"/>
  <c r="G66" i="12"/>
  <c r="I66" i="12"/>
  <c r="I65" i="12" s="1"/>
  <c r="K66" i="12"/>
  <c r="M66" i="12"/>
  <c r="O66" i="12"/>
  <c r="Q66" i="12"/>
  <c r="Q65" i="12" s="1"/>
  <c r="V66" i="12"/>
  <c r="G77" i="12"/>
  <c r="M77" i="12" s="1"/>
  <c r="I77" i="12"/>
  <c r="K77" i="12"/>
  <c r="K65" i="12" s="1"/>
  <c r="O77" i="12"/>
  <c r="O65" i="12" s="1"/>
  <c r="Q77" i="12"/>
  <c r="V77" i="12"/>
  <c r="V65" i="12" s="1"/>
  <c r="G80" i="12"/>
  <c r="I80" i="12"/>
  <c r="K80" i="12"/>
  <c r="M80" i="12"/>
  <c r="O80" i="12"/>
  <c r="Q80" i="12"/>
  <c r="V80" i="12"/>
  <c r="G83" i="12"/>
  <c r="M83" i="12" s="1"/>
  <c r="I83" i="12"/>
  <c r="K83" i="12"/>
  <c r="O83" i="12"/>
  <c r="Q83" i="12"/>
  <c r="V83" i="12"/>
  <c r="G85" i="12"/>
  <c r="I85" i="12"/>
  <c r="K85" i="12"/>
  <c r="M85" i="12"/>
  <c r="O85" i="12"/>
  <c r="Q85" i="12"/>
  <c r="V85" i="12"/>
  <c r="G87" i="12"/>
  <c r="M87" i="12" s="1"/>
  <c r="I87" i="12"/>
  <c r="K87" i="12"/>
  <c r="O87" i="12"/>
  <c r="Q87" i="12"/>
  <c r="V87" i="12"/>
  <c r="G89" i="12"/>
  <c r="I89" i="12"/>
  <c r="K89" i="12"/>
  <c r="M89" i="12"/>
  <c r="O89" i="12"/>
  <c r="Q89" i="12"/>
  <c r="V89" i="12"/>
  <c r="G91" i="12"/>
  <c r="M91" i="12" s="1"/>
  <c r="I91" i="12"/>
  <c r="K91" i="12"/>
  <c r="O91" i="12"/>
  <c r="Q91" i="12"/>
  <c r="V91" i="12"/>
  <c r="I98" i="12"/>
  <c r="Q98" i="12"/>
  <c r="G99" i="12"/>
  <c r="G98" i="12" s="1"/>
  <c r="I99" i="12"/>
  <c r="K99" i="12"/>
  <c r="K98" i="12" s="1"/>
  <c r="O99" i="12"/>
  <c r="O98" i="12" s="1"/>
  <c r="Q99" i="12"/>
  <c r="V99" i="12"/>
  <c r="V98" i="12" s="1"/>
  <c r="G101" i="12"/>
  <c r="I101" i="12"/>
  <c r="K101" i="12"/>
  <c r="O101" i="12"/>
  <c r="Q101" i="12"/>
  <c r="V101" i="12"/>
  <c r="G103" i="12"/>
  <c r="I103" i="12"/>
  <c r="K103" i="12"/>
  <c r="M103" i="12"/>
  <c r="O103" i="12"/>
  <c r="Q103" i="12"/>
  <c r="V103" i="12"/>
  <c r="G105" i="12"/>
  <c r="M105" i="12" s="1"/>
  <c r="I105" i="12"/>
  <c r="K105" i="12"/>
  <c r="O105" i="12"/>
  <c r="Q105" i="12"/>
  <c r="V105" i="12"/>
  <c r="G107" i="12"/>
  <c r="I107" i="12"/>
  <c r="K107" i="12"/>
  <c r="M107" i="12"/>
  <c r="O107" i="12"/>
  <c r="Q107" i="12"/>
  <c r="V107" i="12"/>
  <c r="G110" i="12"/>
  <c r="M110" i="12" s="1"/>
  <c r="I110" i="12"/>
  <c r="K110" i="12"/>
  <c r="O110" i="12"/>
  <c r="Q110" i="12"/>
  <c r="V110" i="12"/>
  <c r="G112" i="12"/>
  <c r="I112" i="12"/>
  <c r="K112" i="12"/>
  <c r="M112" i="12"/>
  <c r="O112" i="12"/>
  <c r="Q112" i="12"/>
  <c r="V112" i="12"/>
  <c r="G114" i="12"/>
  <c r="M114" i="12" s="1"/>
  <c r="I114" i="12"/>
  <c r="K114" i="12"/>
  <c r="O114" i="12"/>
  <c r="Q114" i="12"/>
  <c r="V114" i="12"/>
  <c r="G116" i="12"/>
  <c r="I116" i="12"/>
  <c r="K116" i="12"/>
  <c r="M116" i="12"/>
  <c r="O116" i="12"/>
  <c r="Q116" i="12"/>
  <c r="V116" i="12"/>
  <c r="G118" i="12"/>
  <c r="M118" i="12" s="1"/>
  <c r="I118" i="12"/>
  <c r="K118" i="12"/>
  <c r="O118" i="12"/>
  <c r="Q118" i="12"/>
  <c r="V118" i="12"/>
  <c r="G121" i="12"/>
  <c r="I121" i="12"/>
  <c r="K121" i="12"/>
  <c r="M121" i="12"/>
  <c r="O121" i="12"/>
  <c r="Q121" i="12"/>
  <c r="V121" i="12"/>
  <c r="G123" i="12"/>
  <c r="M123" i="12" s="1"/>
  <c r="I123" i="12"/>
  <c r="K123" i="12"/>
  <c r="O123" i="12"/>
  <c r="Q123" i="12"/>
  <c r="V123" i="12"/>
  <c r="G125" i="12"/>
  <c r="I125" i="12"/>
  <c r="K125" i="12"/>
  <c r="M125" i="12"/>
  <c r="O125" i="12"/>
  <c r="Q125" i="12"/>
  <c r="V125" i="12"/>
  <c r="G127" i="12"/>
  <c r="M127" i="12" s="1"/>
  <c r="I127" i="12"/>
  <c r="K127" i="12"/>
  <c r="O127" i="12"/>
  <c r="Q127" i="12"/>
  <c r="V127" i="12"/>
  <c r="G129" i="12"/>
  <c r="I129" i="12"/>
  <c r="K129" i="12"/>
  <c r="M129" i="12"/>
  <c r="O129" i="12"/>
  <c r="Q129" i="12"/>
  <c r="V129" i="12"/>
  <c r="G131" i="12"/>
  <c r="M131" i="12" s="1"/>
  <c r="I131" i="12"/>
  <c r="K131" i="12"/>
  <c r="O131" i="12"/>
  <c r="Q131" i="12"/>
  <c r="V131" i="12"/>
  <c r="G133" i="12"/>
  <c r="I133" i="12"/>
  <c r="K133" i="12"/>
  <c r="M133" i="12"/>
  <c r="O133" i="12"/>
  <c r="Q133" i="12"/>
  <c r="V133" i="12"/>
  <c r="G136" i="12"/>
  <c r="I136" i="12"/>
  <c r="K136" i="12"/>
  <c r="M136" i="12"/>
  <c r="O136" i="12"/>
  <c r="Q136" i="12"/>
  <c r="V136" i="12"/>
  <c r="G138" i="12"/>
  <c r="M138" i="12" s="1"/>
  <c r="I138" i="12"/>
  <c r="K138" i="12"/>
  <c r="K135" i="12" s="1"/>
  <c r="O138" i="12"/>
  <c r="O135" i="12" s="1"/>
  <c r="Q138" i="12"/>
  <c r="V138" i="12"/>
  <c r="V135" i="12" s="1"/>
  <c r="G140" i="12"/>
  <c r="I140" i="12"/>
  <c r="K140" i="12"/>
  <c r="M140" i="12"/>
  <c r="O140" i="12"/>
  <c r="Q140" i="12"/>
  <c r="V140" i="12"/>
  <c r="G143" i="12"/>
  <c r="M143" i="12" s="1"/>
  <c r="I143" i="12"/>
  <c r="K143" i="12"/>
  <c r="O143" i="12"/>
  <c r="Q143" i="12"/>
  <c r="V143" i="12"/>
  <c r="G147" i="12"/>
  <c r="I147" i="12"/>
  <c r="K147" i="12"/>
  <c r="O147" i="12"/>
  <c r="O146" i="12" s="1"/>
  <c r="Q147" i="12"/>
  <c r="V147" i="12"/>
  <c r="V146" i="12" s="1"/>
  <c r="G149" i="12"/>
  <c r="I149" i="12"/>
  <c r="I146" i="12" s="1"/>
  <c r="K149" i="12"/>
  <c r="M149" i="12"/>
  <c r="O149" i="12"/>
  <c r="Q149" i="12"/>
  <c r="Q146" i="12" s="1"/>
  <c r="V149" i="12"/>
  <c r="G151" i="12"/>
  <c r="M151" i="12" s="1"/>
  <c r="I151" i="12"/>
  <c r="K151" i="12"/>
  <c r="O151" i="12"/>
  <c r="Q151" i="12"/>
  <c r="V151" i="12"/>
  <c r="G153" i="12"/>
  <c r="I153" i="12"/>
  <c r="K153" i="12"/>
  <c r="O153" i="12"/>
  <c r="O152" i="12" s="1"/>
  <c r="Q153" i="12"/>
  <c r="V153" i="12"/>
  <c r="V152" i="12" s="1"/>
  <c r="G155" i="12"/>
  <c r="I155" i="12"/>
  <c r="I152" i="12" s="1"/>
  <c r="K155" i="12"/>
  <c r="M155" i="12"/>
  <c r="O155" i="12"/>
  <c r="Q155" i="12"/>
  <c r="Q152" i="12" s="1"/>
  <c r="V155" i="12"/>
  <c r="G157" i="12"/>
  <c r="M157" i="12" s="1"/>
  <c r="I157" i="12"/>
  <c r="K157" i="12"/>
  <c r="O157" i="12"/>
  <c r="Q157" i="12"/>
  <c r="V157" i="12"/>
  <c r="G160" i="12"/>
  <c r="I160" i="12"/>
  <c r="K160" i="12"/>
  <c r="M160" i="12"/>
  <c r="O160" i="12"/>
  <c r="Q160" i="12"/>
  <c r="V160" i="12"/>
  <c r="V161" i="12"/>
  <c r="G162" i="12"/>
  <c r="I162" i="12"/>
  <c r="I161" i="12" s="1"/>
  <c r="K162" i="12"/>
  <c r="M162" i="12"/>
  <c r="O162" i="12"/>
  <c r="Q162" i="12"/>
  <c r="Q161" i="12" s="1"/>
  <c r="V162" i="12"/>
  <c r="G164" i="12"/>
  <c r="M164" i="12" s="1"/>
  <c r="I164" i="12"/>
  <c r="K164" i="12"/>
  <c r="K161" i="12" s="1"/>
  <c r="O164" i="12"/>
  <c r="O161" i="12" s="1"/>
  <c r="Q164" i="12"/>
  <c r="V164" i="12"/>
  <c r="G166" i="12"/>
  <c r="I166" i="12"/>
  <c r="K166" i="12"/>
  <c r="M166" i="12"/>
  <c r="O166" i="12"/>
  <c r="Q166" i="12"/>
  <c r="V166" i="12"/>
  <c r="G168" i="12"/>
  <c r="I168" i="12"/>
  <c r="K168" i="12"/>
  <c r="M168" i="12"/>
  <c r="O168" i="12"/>
  <c r="Q168" i="12"/>
  <c r="V168" i="12"/>
  <c r="G170" i="12"/>
  <c r="M170" i="12" s="1"/>
  <c r="I170" i="12"/>
  <c r="K170" i="12"/>
  <c r="K167" i="12" s="1"/>
  <c r="O170" i="12"/>
  <c r="O167" i="12" s="1"/>
  <c r="Q170" i="12"/>
  <c r="V170" i="12"/>
  <c r="G183" i="12"/>
  <c r="I183" i="12"/>
  <c r="K183" i="12"/>
  <c r="M183" i="12"/>
  <c r="O183" i="12"/>
  <c r="Q183" i="12"/>
  <c r="V183" i="12"/>
  <c r="G194" i="12"/>
  <c r="M194" i="12" s="1"/>
  <c r="I194" i="12"/>
  <c r="K194" i="12"/>
  <c r="O194" i="12"/>
  <c r="Q194" i="12"/>
  <c r="V194" i="12"/>
  <c r="V167" i="12" s="1"/>
  <c r="G196" i="12"/>
  <c r="I196" i="12"/>
  <c r="K196" i="12"/>
  <c r="M196" i="12"/>
  <c r="O196" i="12"/>
  <c r="Q196" i="12"/>
  <c r="V196" i="12"/>
  <c r="G198" i="12"/>
  <c r="K198" i="12"/>
  <c r="O198" i="12"/>
  <c r="V198" i="12"/>
  <c r="G199" i="12"/>
  <c r="I199" i="12"/>
  <c r="I198" i="12" s="1"/>
  <c r="K199" i="12"/>
  <c r="M199" i="12"/>
  <c r="M198" i="12" s="1"/>
  <c r="O199" i="12"/>
  <c r="Q199" i="12"/>
  <c r="Q198" i="12" s="1"/>
  <c r="V199" i="12"/>
  <c r="G207" i="12"/>
  <c r="G206" i="12" s="1"/>
  <c r="I207" i="12"/>
  <c r="K207" i="12"/>
  <c r="K206" i="12" s="1"/>
  <c r="O207" i="12"/>
  <c r="O206" i="12" s="1"/>
  <c r="Q207" i="12"/>
  <c r="V207" i="12"/>
  <c r="V206" i="12" s="1"/>
  <c r="G208" i="12"/>
  <c r="I208" i="12"/>
  <c r="K208" i="12"/>
  <c r="M208" i="12"/>
  <c r="O208" i="12"/>
  <c r="Q208" i="12"/>
  <c r="Q206" i="12" s="1"/>
  <c r="V208" i="12"/>
  <c r="G209" i="12"/>
  <c r="M209" i="12" s="1"/>
  <c r="I209" i="12"/>
  <c r="K209" i="12"/>
  <c r="O209" i="12"/>
  <c r="Q209" i="12"/>
  <c r="V209" i="12"/>
  <c r="G210" i="12"/>
  <c r="I210" i="12"/>
  <c r="K210" i="12"/>
  <c r="M210" i="12"/>
  <c r="O210" i="12"/>
  <c r="Q210" i="12"/>
  <c r="V210" i="12"/>
  <c r="G211" i="12"/>
  <c r="M211" i="12" s="1"/>
  <c r="I211" i="12"/>
  <c r="K211" i="12"/>
  <c r="O211" i="12"/>
  <c r="Q211" i="12"/>
  <c r="V211" i="12"/>
  <c r="G212" i="12"/>
  <c r="I212" i="12"/>
  <c r="K212" i="12"/>
  <c r="M212" i="12"/>
  <c r="O212" i="12"/>
  <c r="Q212" i="12"/>
  <c r="V212" i="12"/>
  <c r="G213" i="12"/>
  <c r="K213" i="12"/>
  <c r="O213" i="12"/>
  <c r="V213" i="12"/>
  <c r="G214" i="12"/>
  <c r="I214" i="12"/>
  <c r="I213" i="12" s="1"/>
  <c r="K214" i="12"/>
  <c r="M214" i="12"/>
  <c r="M213" i="12" s="1"/>
  <c r="O214" i="12"/>
  <c r="Q214" i="12"/>
  <c r="Q213" i="12" s="1"/>
  <c r="V214" i="12"/>
  <c r="AE216" i="12"/>
  <c r="I20" i="1"/>
  <c r="I19" i="1"/>
  <c r="I17" i="1"/>
  <c r="I16" i="1"/>
  <c r="I67" i="1"/>
  <c r="J66" i="1" s="1"/>
  <c r="G42" i="1"/>
  <c r="G25" i="1" s="1"/>
  <c r="A25" i="1" s="1"/>
  <c r="H41" i="1"/>
  <c r="I41" i="1" s="1"/>
  <c r="H40" i="1"/>
  <c r="I40" i="1" s="1"/>
  <c r="J50" i="1" l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A26" i="1"/>
  <c r="G26" i="1"/>
  <c r="G28" i="1"/>
  <c r="G23" i="1"/>
  <c r="H39" i="1"/>
  <c r="H42" i="1" s="1"/>
  <c r="Q167" i="12"/>
  <c r="M167" i="12"/>
  <c r="I167" i="12"/>
  <c r="M161" i="12"/>
  <c r="G135" i="12"/>
  <c r="K100" i="12"/>
  <c r="G100" i="12"/>
  <c r="AF216" i="12"/>
  <c r="M207" i="12"/>
  <c r="M206" i="12" s="1"/>
  <c r="I206" i="12"/>
  <c r="G167" i="12"/>
  <c r="G161" i="12"/>
  <c r="K152" i="12"/>
  <c r="G152" i="12"/>
  <c r="M153" i="12"/>
  <c r="M152" i="12" s="1"/>
  <c r="K146" i="12"/>
  <c r="G146" i="12"/>
  <c r="M147" i="12"/>
  <c r="M146" i="12" s="1"/>
  <c r="Q135" i="12"/>
  <c r="M135" i="12"/>
  <c r="I135" i="12"/>
  <c r="Q100" i="12"/>
  <c r="I100" i="12"/>
  <c r="V100" i="12"/>
  <c r="O100" i="12"/>
  <c r="M65" i="12"/>
  <c r="M21" i="12"/>
  <c r="M8" i="12"/>
  <c r="G65" i="12"/>
  <c r="G21" i="12"/>
  <c r="G8" i="12"/>
  <c r="M101" i="12"/>
  <c r="M100" i="12" s="1"/>
  <c r="M99" i="12"/>
  <c r="M98" i="12" s="1"/>
  <c r="M49" i="12"/>
  <c r="M48" i="12" s="1"/>
  <c r="M46" i="12"/>
  <c r="M45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67" i="1" l="1"/>
  <c r="J39" i="1"/>
  <c r="J42" i="1" s="1"/>
  <c r="A23" i="1"/>
  <c r="J40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Uživatel systému Windows</author>
  </authors>
  <commentList>
    <comment ref="S6" authorId="0" shapeId="0" xr:uid="{28457609-0BE1-4F4D-84BE-1DB4E86F1E1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9E8CC01-D3D3-449A-9190-10833076C32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<sst xmlns="http://schemas.openxmlformats.org/spreadsheetml/2006/main" count="972" uniqueCount="348">
  <si>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</si>
  <si>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</si>
  <si>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</si>
  <si>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</si>
  <si>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</si>
  <si>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</si>
  <si>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</si>
  <si>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</si>
  <si>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</si>
  <si>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</si>
  <si>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</si>
  <si>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</si>
  <si>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</si>
  <si>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</si>
  <si>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</si>
  <si>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</si>
  <si>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</si>
  <si>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</si>
  <si>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</si>
  <si>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</si>
  <si>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</si>
  <si>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</si>
  <si>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</si>
  <si>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</si>
  <si>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</si>
  <si>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</si>
  <si>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</si>
  <si>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</si>
  <si>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</si>
  <si>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</si>
  <si>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</si>
  <si>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</si>
  <si>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</si>
  <si>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</si>
  <si>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</si>
  <si>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</si>
  <si>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</si>
  <si>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</si>
  <si>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</si>
  <si>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</si>
  <si>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</si>
  <si>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</si>
  <si>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</si>
  <si>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</si>
  <si>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Stavební práce</t>
  </si>
  <si>
    <t>SO-01</t>
  </si>
  <si>
    <t>Objekt:</t>
  </si>
  <si>
    <t>Rozpočet:</t>
  </si>
  <si>
    <t>sdfsdf</t>
  </si>
  <si>
    <t>2019-003</t>
  </si>
  <si>
    <t>ZOO Zlín - WC Koala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</si>
  <si>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</si>
  <si>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</si>
  <si>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</si>
  <si>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</si>
  <si>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</si>
  <si>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</si>
  <si>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</si>
  <si>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</si>
  <si>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</si>
  <si>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</si>
  <si>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</si>
  <si>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</si>
  <si>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</si>
  <si>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</si>
  <si>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</si>
  <si>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8</t>
  </si>
  <si>
    <t>Trubní vedení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</si>
  <si>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</si>
  <si>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</si>
  <si>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</si>
  <si>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</si>
  <si>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</si>
  <si>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</si>
  <si>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725</t>
  </si>
  <si>
    <t>Zařizovací předměty</t>
  </si>
  <si>
    <t>728</t>
  </si>
  <si>
    <t>Vzduchotechnika</t>
  </si>
  <si>
    <t>764</t>
  </si>
  <si>
    <t>Konstrukce klempířské</t>
  </si>
  <si>
    <t>766</t>
  </si>
  <si>
    <t>Konstrukce truhlářské</t>
  </si>
  <si>
    <t>777</t>
  </si>
  <si>
    <t>Podlahy ze syntetických hmot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</si>
  <si>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</si>
  <si>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</si>
  <si>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</si>
  <si>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</si>
  <si>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</si>
  <si>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</si>
  <si>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</si>
  <si>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</si>
  <si>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</si>
  <si>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</si>
  <si>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</si>
  <si>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</si>
  <si>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</si>
  <si>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</si>
  <si>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</si>
  <si>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</si>
  <si>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</si>
  <si>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</si>
  <si>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</si>
  <si>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</si>
  <si>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</si>
  <si>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</si>
  <si>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</si>
  <si>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</si>
  <si>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</si>
  <si>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</si>
  <si>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</si>
  <si>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</si>
  <si>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</si>
  <si>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</si>
  <si>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</si>
  <si>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</si>
  <si>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</si>
  <si>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</si>
  <si>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</si>
  <si>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</si>
  <si>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317168134R00</t>
  </si>
  <si>
    <t>Překlad POROTHERM 7 vysoký 70x238x2000 mm</t>
  </si>
  <si>
    <t>kus</t>
  </si>
  <si>
    <t>Vlastní</t>
  </si>
  <si>
    <t>Indiv</t>
  </si>
  <si>
    <t>Práce</t>
  </si>
  <si>
    <t>POL1_</t>
  </si>
  <si>
    <t>VV</t>
  </si>
  <si>
    <t>317998114R00</t>
  </si>
  <si>
    <t>Izolace mezi překlady polystyren tl. 90 mm</t>
  </si>
  <si>
    <t>m</t>
  </si>
  <si>
    <t>2,0</t>
  </si>
  <si>
    <t>03-01</t>
  </si>
  <si>
    <t>Demontáž stávajících WC kabinek</t>
  </si>
  <si>
    <t>m2</t>
  </si>
  <si>
    <t>OPN</t>
  </si>
  <si>
    <t>POL13_0</t>
  </si>
  <si>
    <t>(4,56+(1,2*4))*2,0</t>
  </si>
  <si>
    <t>(0,8+2,88)*2,0</t>
  </si>
  <si>
    <t>03-02</t>
  </si>
  <si>
    <t>D+M WC kabinek</t>
  </si>
  <si>
    <t>kpl</t>
  </si>
  <si>
    <t>03-03</t>
  </si>
  <si>
    <t>Příprava kotvení, zednické zapravení pro montáž kabinek WC</t>
  </si>
  <si>
    <t>416021123R00</t>
  </si>
  <si>
    <t>Podhledy SDK, kovová.kce CD. 1x deska RBI 12,5 mm</t>
  </si>
  <si>
    <t>(2,77*4,56)+(2,77*2,99)+(2,84*2,68)+(2,84*2,88)+(1,97*1,79)+(1,97*0,8)</t>
  </si>
  <si>
    <t>602021148RT2</t>
  </si>
  <si>
    <t>Stěrka stěn vyrovnávací Baumit MultiFine, ručně, tloušťka vrstvy 3 mm</t>
  </si>
  <si>
    <t>((2,77+2,77+4,56+4,56)*2,75)-(1,96*0,8)-(1,48*0,58)</t>
  </si>
  <si>
    <t>((2,99+2,99+2,77+2,77)*2,75)-(1,96*0,8*2)-(1,96*1,15)</t>
  </si>
  <si>
    <t>((2,84+2,84+2,68+2,68)*2,75)-(1,96*0,94)</t>
  </si>
  <si>
    <t>((2,84+2,84+2,88+2,88)*2,75)-(1,96*0,8)</t>
  </si>
  <si>
    <t>((1,79+1,79+1,97+1,97)*2,75)-(1,96*0,94)</t>
  </si>
  <si>
    <t>((0,8+0,8+1,79+1,79)*2,75)-(0,8*1,96)</t>
  </si>
  <si>
    <t>612481211RT3</t>
  </si>
  <si>
    <t>Montáž výztužné sítě(perlinky)do stěrky-vnit.stěny, včetně výztužné sítě a stěrkového tmelu Capatect</t>
  </si>
  <si>
    <t>622323041R00</t>
  </si>
  <si>
    <t>Penetrace podkladu</t>
  </si>
  <si>
    <t>61-01</t>
  </si>
  <si>
    <t>Příplatek za rohovníky a lišty</t>
  </si>
  <si>
    <t>1</t>
  </si>
  <si>
    <t>632411105RT3</t>
  </si>
  <si>
    <t>Samonivelační stěrka Cemix, ruč.zpracování tl.5 mm, samonivelační polymercementová stěrka Cemix 40 MPa</t>
  </si>
  <si>
    <t>078844111R00</t>
  </si>
  <si>
    <t>Úprava ostění otvoru při opravách omítnutím MC</t>
  </si>
  <si>
    <t>(1,48+1,48+0,58+0,58)*0,3</t>
  </si>
  <si>
    <t>(1,96+1,96+1,15+1,15)*0,3</t>
  </si>
  <si>
    <t>64-01</t>
  </si>
  <si>
    <t>D+M plastových oken, dvojsklo, bílá</t>
  </si>
  <si>
    <t>1,48*0,58</t>
  </si>
  <si>
    <t>64-02</t>
  </si>
  <si>
    <t>D+M Vnitřní obložení oken</t>
  </si>
  <si>
    <t>1,48+1,48+0,58+0,58</t>
  </si>
  <si>
    <t>1,96+1,96+1,15+1,15</t>
  </si>
  <si>
    <t>64-03</t>
  </si>
  <si>
    <t>Repase stávajících vstupních dveří vč. zavírače dveří</t>
  </si>
  <si>
    <t>891356331R00</t>
  </si>
  <si>
    <t>D+M vtokových žlabů v objektech vč. dopojení</t>
  </si>
  <si>
    <t>952901111R00</t>
  </si>
  <si>
    <t>Vyčištění budov o výšce podlaží do 4 m</t>
  </si>
  <si>
    <t>289902111R00</t>
  </si>
  <si>
    <t>Otlučení nebo odsekání omítek stěn</t>
  </si>
  <si>
    <t>Včetně:</t>
  </si>
  <si>
    <t>POP</t>
  </si>
  <si>
    <t>- otlučení staré malty ze zdiva a vyčištění spár,</t>
  </si>
  <si>
    <t>- odstranění zbytků malty z líce zdiva ocelovým kartáčem,</t>
  </si>
  <si>
    <t>- shrabání a smetení otlučené suti.</t>
  </si>
  <si>
    <t>961044111R00</t>
  </si>
  <si>
    <t>Bourání podlah z betonu prostého 150x2000 mm vč. zapravení</t>
  </si>
  <si>
    <t>vysekání podlahy pro dopojení vtokových žlabů</t>
  </si>
  <si>
    <t>962032432R00</t>
  </si>
  <si>
    <t>Bourání zdiva z dutých cihel nebo tvárnic na MVC</t>
  </si>
  <si>
    <t>m3</t>
  </si>
  <si>
    <t>1,48*0,58*0,3</t>
  </si>
  <si>
    <t>2,0*0,25*0,3</t>
  </si>
  <si>
    <t>963016111R00</t>
  </si>
  <si>
    <t>DMTZ podhledu SDK, kovová kce., 1xoplášť.12,5 mm</t>
  </si>
  <si>
    <t>965081713RT1</t>
  </si>
  <si>
    <t>Bourání dlažeb keramických tl.10 mm, nad 1 m2, ručně, dlaždice keramické</t>
  </si>
  <si>
    <t>968061125R00</t>
  </si>
  <si>
    <t>Vyvěšení dřevěných dveřních křídel pl. do 2 m2</t>
  </si>
  <si>
    <t>2</t>
  </si>
  <si>
    <t>968072455R00</t>
  </si>
  <si>
    <t>Vybourání kovových dveřních zárubní pl. do 2 m2</t>
  </si>
  <si>
    <t>978059531R00</t>
  </si>
  <si>
    <t>Odsekání vnitřních obkladů stěn nad 2 m2</t>
  </si>
  <si>
    <t>998011001R00</t>
  </si>
  <si>
    <t>Přesun hmot pro budovy zděné výšky do 6 m</t>
  </si>
  <si>
    <t>t</t>
  </si>
  <si>
    <t>POL1_1</t>
  </si>
  <si>
    <t>725130813R00</t>
  </si>
  <si>
    <t>Demontáž pisoárové nádrže + 3 stání</t>
  </si>
  <si>
    <t>soubor</t>
  </si>
  <si>
    <t>725210821R00</t>
  </si>
  <si>
    <t>Demontáž umyvadel bez výtokových armatur</t>
  </si>
  <si>
    <t>7</t>
  </si>
  <si>
    <t>726190905R00</t>
  </si>
  <si>
    <t>Demontáž WC</t>
  </si>
  <si>
    <t>725-01</t>
  </si>
  <si>
    <t>D+M Zrcadlo</t>
  </si>
  <si>
    <t>osa1 : 1,37*1,79</t>
  </si>
  <si>
    <t>osa3 : 1,37*2,99</t>
  </si>
  <si>
    <t>725-02</t>
  </si>
  <si>
    <t>D+M Geberit</t>
  </si>
  <si>
    <t>725-03</t>
  </si>
  <si>
    <t>D+M WC</t>
  </si>
  <si>
    <t>725-04</t>
  </si>
  <si>
    <t>D+M Pisoár</t>
  </si>
  <si>
    <t>725-05</t>
  </si>
  <si>
    <t>D+M Umyvadlo, vč. baterie</t>
  </si>
  <si>
    <t>725-06</t>
  </si>
  <si>
    <t>D+M Umyvadlová deska</t>
  </si>
  <si>
    <t>2,99*0,6</t>
  </si>
  <si>
    <t>1,79*0,6</t>
  </si>
  <si>
    <t>725-07</t>
  </si>
  <si>
    <t>D+M Vysoušeč rukou</t>
  </si>
  <si>
    <t>725-08</t>
  </si>
  <si>
    <t>Demontáž geberitu</t>
  </si>
  <si>
    <t>725-09</t>
  </si>
  <si>
    <t>Demontáž zrcadla</t>
  </si>
  <si>
    <t>725-10</t>
  </si>
  <si>
    <t>Demontáž umyvadlové desky</t>
  </si>
  <si>
    <t>2,868</t>
  </si>
  <si>
    <t>725-11</t>
  </si>
  <si>
    <t>Demontáž vysoušeče rukou</t>
  </si>
  <si>
    <t>725-12</t>
  </si>
  <si>
    <t>D+M Madla u WC</t>
  </si>
  <si>
    <t>725-13</t>
  </si>
  <si>
    <t>Koupelnové doplňky (dávkovače na mýdlo, držáky na toaletní papír)</t>
  </si>
  <si>
    <t>728415122R00</t>
  </si>
  <si>
    <t>Montáž mřížky větrací nebo ventilační do d 200 mm</t>
  </si>
  <si>
    <t>4*2</t>
  </si>
  <si>
    <t>5534301660R</t>
  </si>
  <si>
    <t>Větrací mřížka 14, 16, 18, 20</t>
  </si>
  <si>
    <t>Specifikace</t>
  </si>
  <si>
    <t>POL3_</t>
  </si>
  <si>
    <t>728-01</t>
  </si>
  <si>
    <t>Repase vzduchotechniky, vč. nových talířových výústků vzduchotechniky</t>
  </si>
  <si>
    <t>Odhad</t>
  </si>
  <si>
    <t>728-02</t>
  </si>
  <si>
    <t>D+M Radiátory</t>
  </si>
  <si>
    <t>764510450RT2</t>
  </si>
  <si>
    <t>Oplechování parapetů včetně rohů Ti Zn, rš 330 mm, nalepení Enkolitem</t>
  </si>
  <si>
    <t>1,96+1,48</t>
  </si>
  <si>
    <t>764410850R00</t>
  </si>
  <si>
    <t>Demontáž oplechování parapetů,rš od 100 do 330 mm</t>
  </si>
  <si>
    <t>1,96</t>
  </si>
  <si>
    <t>998764101R00</t>
  </si>
  <si>
    <t>Přesun hmot pro klempířské konstr., výšky do 6 m</t>
  </si>
  <si>
    <t>POL1_7</t>
  </si>
  <si>
    <t>642942111RU4</t>
  </si>
  <si>
    <t>Osazení zárubní dveřních ocelových, pl. do 2,5 m2, včetně dodávky zárubně  80 x 197 x 16 cm</t>
  </si>
  <si>
    <t>766661112R00</t>
  </si>
  <si>
    <t>Montáž dveří do zárubně,otevíravých 1kř.do 0,8 m</t>
  </si>
  <si>
    <t>61165003R</t>
  </si>
  <si>
    <t>Dveře vnitřní laminované plné 1kř. 80x196 cm</t>
  </si>
  <si>
    <t>viz. výpis truhlářských výrobků</t>
  </si>
  <si>
    <t>998766101R00</t>
  </si>
  <si>
    <t>Přesun hmot pro truhlářské konstr., výšky do 6 m</t>
  </si>
  <si>
    <t>777315181R00</t>
  </si>
  <si>
    <t>Podlahy epoxidové plastmalt. ChS Epoxy 517 tl.5 mm</t>
  </si>
  <si>
    <t>777611901R00</t>
  </si>
  <si>
    <t>Opravy podlah-epoxidová penetrace S 1300</t>
  </si>
  <si>
    <t>998777101R00</t>
  </si>
  <si>
    <t>Přesun hmot pro podlahy syntetické, výšky do 6 m</t>
  </si>
  <si>
    <t>784442021RT2</t>
  </si>
  <si>
    <t>Malba disperzní interiér.HET Hetline,výška do 3,8m, pro SDK 2 x nátěr, 1 x penetrace</t>
  </si>
  <si>
    <t>784-01</t>
  </si>
  <si>
    <t>Imitace Cortenu</t>
  </si>
  <si>
    <t>obsahuje cenu kompletní skladby provedení D+M za 1m2</t>
  </si>
  <si>
    <t>osa1 : (2,88*1,37)+(2,68*1,37)-(0,94*0,76)</t>
  </si>
  <si>
    <t>osa2 : (2,68*1,37)+(2,88*1,37)+(1,89*2,42)</t>
  </si>
  <si>
    <t>osa3 : 4,56*1,31</t>
  </si>
  <si>
    <t>osa4 : (4,56*2,42)+(2,99*2,42)-(0,58*1,48)-(1,96*1,15)</t>
  </si>
  <si>
    <t>osaA : 2,84*1,55</t>
  </si>
  <si>
    <t>osaB : (1,92*2,6)+(0,85*0,79)+(0,84*2,6)</t>
  </si>
  <si>
    <t>osaC : (2,77*2,6)+(0,9*1,55)+(1,97*2,6)</t>
  </si>
  <si>
    <t>osaD : (1,97*2,6)+(0,78*0,8)+(0,9*1,55)+(1,97*2,6)-(0,8*1,97)</t>
  </si>
  <si>
    <t>osaE : (0,8*2,75)+(2,77*2,6)-(1,82*0,85)+(1,97*2,6)-(1,82*0,85)</t>
  </si>
  <si>
    <t>osaF : (2,75*0,8)+(2,6*1,97)-(1,81*0,94)</t>
  </si>
  <si>
    <t>1,79*2,75*2</t>
  </si>
  <si>
    <t>784-02</t>
  </si>
  <si>
    <t>Omyvatelná stěrka</t>
  </si>
  <si>
    <t>osa1 : (1,2*1,79)+(2,88*1,2)+(2,68*1,2)-(0,94*1,2)</t>
  </si>
  <si>
    <t>osa2 : (2,68*1,2)+(2,88*1,2)+(1,89*0,15)</t>
  </si>
  <si>
    <t>osa3 : (2,99*1,2)+(4,56*1,26)+(4,56*0,1)</t>
  </si>
  <si>
    <t>osa4 : (4,56*0,15)+(2,99*0,15)</t>
  </si>
  <si>
    <t>osaA : 2,84*1,2</t>
  </si>
  <si>
    <t>osaB : (1,92*0,15)+(2,84*0,15)</t>
  </si>
  <si>
    <t>osaC : (2,77*0,15)+(0,9*1,2)+(1,97*0,15)</t>
  </si>
  <si>
    <t>osaD : (1,97*0,15)+(0,9*1,2)+(1,97*0,15)</t>
  </si>
  <si>
    <t>osaE : (1,97*0,15)+(1,12*0,15)</t>
  </si>
  <si>
    <t>osaF : 1,03*0,15</t>
  </si>
  <si>
    <t>784-03</t>
  </si>
  <si>
    <t>Výmalba obrazců</t>
  </si>
  <si>
    <t>784-04</t>
  </si>
  <si>
    <t>Prodedení vzorků Cortenu</t>
  </si>
  <si>
    <t>Jedná se o provedení 3 vzorků o min. velikosti 1000 x 1000 mm na určenou vniřní stěnou. Po té zástupce investora vybere 1 vzorek a bude určen způsob provedení stěn.</t>
  </si>
  <si>
    <t>M21-01</t>
  </si>
  <si>
    <t>Elektroinstalace</t>
  </si>
  <si>
    <t>- vypínače, zásuvky</t>
  </si>
  <si>
    <t>- dopojení vysoušečů</t>
  </si>
  <si>
    <t>- světla</t>
  </si>
  <si>
    <t>- LED pásy</t>
  </si>
  <si>
    <t>(Cena je odhadní)</t>
  </si>
  <si>
    <t>979087112R00</t>
  </si>
  <si>
    <t>Nakládání suti na dopravní prostředky</t>
  </si>
  <si>
    <t>POL1_9</t>
  </si>
  <si>
    <t>979081111RT2</t>
  </si>
  <si>
    <t>Odvoz suti a vybour. hmot na skládku do 1 km, kontejnerem 4 t</t>
  </si>
  <si>
    <t>979081121RT2</t>
  </si>
  <si>
    <t>Příplatek k odvozu za každý další 1 km, kontejnerem 4 t</t>
  </si>
  <si>
    <t>979082111R00</t>
  </si>
  <si>
    <t>Vnitrostaveništní doprava suti do 10 m</t>
  </si>
  <si>
    <t>979083117R00</t>
  </si>
  <si>
    <t>Vodorovné přemístění suti na skládku do 6000 m</t>
  </si>
  <si>
    <t>979990107R00</t>
  </si>
  <si>
    <t>Poplatek za skládku suti - směs betonu,cihel,dřeva</t>
  </si>
  <si>
    <t>005121 R</t>
  </si>
  <si>
    <t>Zařízení staveniště</t>
  </si>
  <si>
    <t>Soubor</t>
  </si>
  <si>
    <t>VRN</t>
  </si>
  <si>
    <t>POL99_8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</si>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</sst>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0"/>
  <sheetViews>
    <sheetView showGridLines="0" topLeftCell="B22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49</v>
      </c>
      <c r="E2" s="115" t="s">
        <v>50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46</v>
      </c>
      <c r="C3" s="113"/>
      <c r="D3" s="119" t="s">
        <v>45</v>
      </c>
      <c r="E3" s="120" t="s">
        <v>44</v>
      </c>
      <c r="F3" s="121"/>
      <c r="G3" s="121"/>
      <c r="H3" s="121"/>
      <c r="I3" s="121"/>
      <c r="J3" s="122"/>
    </row>
    <row r="4" spans="1:15" ht="23.25" customHeight="1" x14ac:dyDescent="0.2">
      <c r="A4" s="111">
        <v>760</v>
      </c>
      <c r="B4" s="123" t="s">
        <v>47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SUMIF(F49:F66,A16,I49:I66)+SUMIF(F49:F66,"PSU",I49:I66)</f>
        <v>0</v>
      </c>
      <c r="J16" s="85"/>
    </row>
    <row r="17" spans="1:10" ht="23.25" customHeight="1" x14ac:dyDescent="0.2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SUMIF(F49:F66,A17,I49:I66)</f>
        <v>0</v>
      </c>
      <c r="J17" s="85"/>
    </row>
    <row r="18" spans="1:10" ht="23.25" customHeight="1" x14ac:dyDescent="0.2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SUMIF(F49:F66,A18,I49:I66)</f>
        <v>0</v>
      </c>
      <c r="J18" s="85"/>
    </row>
    <row r="19" spans="1:10" ht="23.25" customHeight="1" x14ac:dyDescent="0.2">
      <c r="A19" s="196" t="s">
        <v>91</v>
      </c>
      <c r="B19" s="38" t="s">
        <v>29</v>
      </c>
      <c r="C19" s="62"/>
      <c r="D19" s="63"/>
      <c r="E19" s="83"/>
      <c r="F19" s="84"/>
      <c r="G19" s="83"/>
      <c r="H19" s="84"/>
      <c r="I19" s="83">
        <f>SUMIF(F49:F66,A19,I49:I66)</f>
        <v>0</v>
      </c>
      <c r="J19" s="85"/>
    </row>
    <row r="20" spans="1:10" ht="23.25" customHeight="1" x14ac:dyDescent="0.2">
      <c r="A20" s="196" t="s">
        <v>92</v>
      </c>
      <c r="B20" s="38" t="s">
        <v>30</v>
      </c>
      <c r="C20" s="62"/>
      <c r="D20" s="63"/>
      <c r="E20" s="83"/>
      <c r="F20" s="84"/>
      <c r="G20" s="83"/>
      <c r="H20" s="84"/>
      <c r="I20" s="83">
        <f>SUMIF(F49:F66,A20,I49:I66)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 t="s">
        <v>48</v>
      </c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51</v>
      </c>
      <c r="C39" s="148"/>
      <c r="D39" s="148"/>
      <c r="E39" s="148"/>
      <c r="F39" s="149">
        <f>'SO-01 01 Pol'!AE216</f>
        <v>0</v>
      </c>
      <c r="G39" s="150">
        <f>'SO-01 01 Pol'!AF216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3" t="s">
        <v>45</v>
      </c>
      <c r="C40" s="154" t="s">
        <v>44</v>
      </c>
      <c r="D40" s="154"/>
      <c r="E40" s="154"/>
      <c r="F40" s="155">
        <f>'SO-01 01 Pol'!AE216</f>
        <v>0</v>
      </c>
      <c r="G40" s="156">
        <f>'SO-01 01 Pol'!AF216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7">
        <v>3</v>
      </c>
      <c r="B41" s="158" t="s">
        <v>43</v>
      </c>
      <c r="C41" s="148" t="s">
        <v>44</v>
      </c>
      <c r="D41" s="148"/>
      <c r="E41" s="148"/>
      <c r="F41" s="159">
        <f>'SO-01 01 Pol'!AE216</f>
        <v>0</v>
      </c>
      <c r="G41" s="151">
        <f>'SO-01 01 Pol'!AF216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hidden="1" customHeight="1" x14ac:dyDescent="0.2">
      <c r="A42" s="137"/>
      <c r="B42" s="160" t="s">
        <v>52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6" t="s">
        <v>54</v>
      </c>
    </row>
    <row r="48" spans="1:10" ht="25.5" customHeight="1" x14ac:dyDescent="0.2">
      <c r="A48" s="178"/>
      <c r="B48" s="181" t="s">
        <v>18</v>
      </c>
      <c r="C48" s="181" t="s">
        <v>6</v>
      </c>
      <c r="D48" s="182"/>
      <c r="E48" s="182"/>
      <c r="F48" s="183" t="s">
        <v>55</v>
      </c>
      <c r="G48" s="183"/>
      <c r="H48" s="183"/>
      <c r="I48" s="183" t="s">
        <v>31</v>
      </c>
      <c r="J48" s="183" t="s">
        <v>0</v>
      </c>
    </row>
    <row r="49" spans="1:10" ht="36.75" customHeight="1" x14ac:dyDescent="0.2">
      <c r="A49" s="179"/>
      <c r="B49" s="184" t="s">
        <v>56</v>
      </c>
      <c r="C49" s="185" t="s">
        <v>57</v>
      </c>
      <c r="D49" s="186"/>
      <c r="E49" s="186"/>
      <c r="F49" s="192" t="s">
        <v>26</v>
      </c>
      <c r="G49" s="193"/>
      <c r="H49" s="193"/>
      <c r="I49" s="193">
        <f>'SO-01 01 Pol'!G8</f>
        <v>0</v>
      </c>
      <c r="J49" s="190" t="str">
        <f>IF(I67=0,"",I49/I67*100)</f>
        <v/>
      </c>
    </row>
    <row r="50" spans="1:10" ht="36.75" customHeight="1" x14ac:dyDescent="0.2">
      <c r="A50" s="179"/>
      <c r="B50" s="184" t="s">
        <v>58</v>
      </c>
      <c r="C50" s="185" t="s">
        <v>59</v>
      </c>
      <c r="D50" s="186"/>
      <c r="E50" s="186"/>
      <c r="F50" s="192" t="s">
        <v>26</v>
      </c>
      <c r="G50" s="193"/>
      <c r="H50" s="193"/>
      <c r="I50" s="193">
        <f>'SO-01 01 Pol'!G18</f>
        <v>0</v>
      </c>
      <c r="J50" s="190" t="str">
        <f>IF(I67=0,"",I50/I67*100)</f>
        <v/>
      </c>
    </row>
    <row r="51" spans="1:10" ht="36.75" customHeight="1" x14ac:dyDescent="0.2">
      <c r="A51" s="179"/>
      <c r="B51" s="184" t="s">
        <v>60</v>
      </c>
      <c r="C51" s="185" t="s">
        <v>61</v>
      </c>
      <c r="D51" s="186"/>
      <c r="E51" s="186"/>
      <c r="F51" s="192" t="s">
        <v>26</v>
      </c>
      <c r="G51" s="193"/>
      <c r="H51" s="193"/>
      <c r="I51" s="193">
        <f>'SO-01 01 Pol'!G21</f>
        <v>0</v>
      </c>
      <c r="J51" s="190" t="str">
        <f>IF(I67=0,"",I51/I67*100)</f>
        <v/>
      </c>
    </row>
    <row r="52" spans="1:10" ht="36.75" customHeight="1" x14ac:dyDescent="0.2">
      <c r="A52" s="179"/>
      <c r="B52" s="184" t="s">
        <v>62</v>
      </c>
      <c r="C52" s="185" t="s">
        <v>63</v>
      </c>
      <c r="D52" s="186"/>
      <c r="E52" s="186"/>
      <c r="F52" s="192" t="s">
        <v>26</v>
      </c>
      <c r="G52" s="193"/>
      <c r="H52" s="193"/>
      <c r="I52" s="193">
        <f>'SO-01 01 Pol'!G45</f>
        <v>0</v>
      </c>
      <c r="J52" s="190" t="str">
        <f>IF(I67=0,"",I52/I67*100)</f>
        <v/>
      </c>
    </row>
    <row r="53" spans="1:10" ht="36.75" customHeight="1" x14ac:dyDescent="0.2">
      <c r="A53" s="179"/>
      <c r="B53" s="184" t="s">
        <v>64</v>
      </c>
      <c r="C53" s="185" t="s">
        <v>65</v>
      </c>
      <c r="D53" s="186"/>
      <c r="E53" s="186"/>
      <c r="F53" s="192" t="s">
        <v>26</v>
      </c>
      <c r="G53" s="193"/>
      <c r="H53" s="193"/>
      <c r="I53" s="193">
        <f>'SO-01 01 Pol'!G48</f>
        <v>0</v>
      </c>
      <c r="J53" s="190" t="str">
        <f>IF(I67=0,"",I53/I67*100)</f>
        <v/>
      </c>
    </row>
    <row r="54" spans="1:10" ht="36.75" customHeight="1" x14ac:dyDescent="0.2">
      <c r="A54" s="179"/>
      <c r="B54" s="184" t="s">
        <v>66</v>
      </c>
      <c r="C54" s="185" t="s">
        <v>67</v>
      </c>
      <c r="D54" s="186"/>
      <c r="E54" s="186"/>
      <c r="F54" s="192" t="s">
        <v>26</v>
      </c>
      <c r="G54" s="193"/>
      <c r="H54" s="193"/>
      <c r="I54" s="193">
        <f>'SO-01 01 Pol'!G59</f>
        <v>0</v>
      </c>
      <c r="J54" s="190" t="str">
        <f>IF(I67=0,"",I54/I67*100)</f>
        <v/>
      </c>
    </row>
    <row r="55" spans="1:10" ht="36.75" customHeight="1" x14ac:dyDescent="0.2">
      <c r="A55" s="179"/>
      <c r="B55" s="184" t="s">
        <v>68</v>
      </c>
      <c r="C55" s="185" t="s">
        <v>69</v>
      </c>
      <c r="D55" s="186"/>
      <c r="E55" s="186"/>
      <c r="F55" s="192" t="s">
        <v>26</v>
      </c>
      <c r="G55" s="193"/>
      <c r="H55" s="193"/>
      <c r="I55" s="193">
        <f>'SO-01 01 Pol'!G62</f>
        <v>0</v>
      </c>
      <c r="J55" s="190" t="str">
        <f>IF(I67=0,"",I55/I67*100)</f>
        <v/>
      </c>
    </row>
    <row r="56" spans="1:10" ht="36.75" customHeight="1" x14ac:dyDescent="0.2">
      <c r="A56" s="179"/>
      <c r="B56" s="184" t="s">
        <v>70</v>
      </c>
      <c r="C56" s="185" t="s">
        <v>71</v>
      </c>
      <c r="D56" s="186"/>
      <c r="E56" s="186"/>
      <c r="F56" s="192" t="s">
        <v>26</v>
      </c>
      <c r="G56" s="193"/>
      <c r="H56" s="193"/>
      <c r="I56" s="193">
        <f>'SO-01 01 Pol'!G65</f>
        <v>0</v>
      </c>
      <c r="J56" s="190" t="str">
        <f>IF(I67=0,"",I56/I67*100)</f>
        <v/>
      </c>
    </row>
    <row r="57" spans="1:10" ht="36.75" customHeight="1" x14ac:dyDescent="0.2">
      <c r="A57" s="179"/>
      <c r="B57" s="184" t="s">
        <v>72</v>
      </c>
      <c r="C57" s="185" t="s">
        <v>73</v>
      </c>
      <c r="D57" s="186"/>
      <c r="E57" s="186"/>
      <c r="F57" s="192" t="s">
        <v>26</v>
      </c>
      <c r="G57" s="193"/>
      <c r="H57" s="193"/>
      <c r="I57" s="193">
        <f>'SO-01 01 Pol'!G98</f>
        <v>0</v>
      </c>
      <c r="J57" s="190" t="str">
        <f>IF(I67=0,"",I57/I67*100)</f>
        <v/>
      </c>
    </row>
    <row r="58" spans="1:10" ht="36.75" customHeight="1" x14ac:dyDescent="0.2">
      <c r="A58" s="179"/>
      <c r="B58" s="184" t="s">
        <v>74</v>
      </c>
      <c r="C58" s="185" t="s">
        <v>75</v>
      </c>
      <c r="D58" s="186"/>
      <c r="E58" s="186"/>
      <c r="F58" s="192" t="s">
        <v>27</v>
      </c>
      <c r="G58" s="193"/>
      <c r="H58" s="193"/>
      <c r="I58" s="193">
        <f>'SO-01 01 Pol'!G100</f>
        <v>0</v>
      </c>
      <c r="J58" s="190" t="str">
        <f>IF(I67=0,"",I58/I67*100)</f>
        <v/>
      </c>
    </row>
    <row r="59" spans="1:10" ht="36.75" customHeight="1" x14ac:dyDescent="0.2">
      <c r="A59" s="179"/>
      <c r="B59" s="184" t="s">
        <v>76</v>
      </c>
      <c r="C59" s="185" t="s">
        <v>77</v>
      </c>
      <c r="D59" s="186"/>
      <c r="E59" s="186"/>
      <c r="F59" s="192" t="s">
        <v>27</v>
      </c>
      <c r="G59" s="193"/>
      <c r="H59" s="193"/>
      <c r="I59" s="193">
        <f>'SO-01 01 Pol'!G135</f>
        <v>0</v>
      </c>
      <c r="J59" s="190" t="str">
        <f>IF(I67=0,"",I59/I67*100)</f>
        <v/>
      </c>
    </row>
    <row r="60" spans="1:10" ht="36.75" customHeight="1" x14ac:dyDescent="0.2">
      <c r="A60" s="179"/>
      <c r="B60" s="184" t="s">
        <v>78</v>
      </c>
      <c r="C60" s="185" t="s">
        <v>79</v>
      </c>
      <c r="D60" s="186"/>
      <c r="E60" s="186"/>
      <c r="F60" s="192" t="s">
        <v>27</v>
      </c>
      <c r="G60" s="193"/>
      <c r="H60" s="193"/>
      <c r="I60" s="193">
        <f>'SO-01 01 Pol'!G146</f>
        <v>0</v>
      </c>
      <c r="J60" s="190" t="str">
        <f>IF(I67=0,"",I60/I67*100)</f>
        <v/>
      </c>
    </row>
    <row r="61" spans="1:10" ht="36.75" customHeight="1" x14ac:dyDescent="0.2">
      <c r="A61" s="179"/>
      <c r="B61" s="184" t="s">
        <v>80</v>
      </c>
      <c r="C61" s="185" t="s">
        <v>81</v>
      </c>
      <c r="D61" s="186"/>
      <c r="E61" s="186"/>
      <c r="F61" s="192" t="s">
        <v>27</v>
      </c>
      <c r="G61" s="193"/>
      <c r="H61" s="193"/>
      <c r="I61" s="193">
        <f>'SO-01 01 Pol'!G152</f>
        <v>0</v>
      </c>
      <c r="J61" s="190" t="str">
        <f>IF(I67=0,"",I61/I67*100)</f>
        <v/>
      </c>
    </row>
    <row r="62" spans="1:10" ht="36.75" customHeight="1" x14ac:dyDescent="0.2">
      <c r="A62" s="179"/>
      <c r="B62" s="184" t="s">
        <v>82</v>
      </c>
      <c r="C62" s="185" t="s">
        <v>83</v>
      </c>
      <c r="D62" s="186"/>
      <c r="E62" s="186"/>
      <c r="F62" s="192" t="s">
        <v>27</v>
      </c>
      <c r="G62" s="193"/>
      <c r="H62" s="193"/>
      <c r="I62" s="193">
        <f>'SO-01 01 Pol'!G161</f>
        <v>0</v>
      </c>
      <c r="J62" s="190" t="str">
        <f>IF(I67=0,"",I62/I67*100)</f>
        <v/>
      </c>
    </row>
    <row r="63" spans="1:10" ht="36.75" customHeight="1" x14ac:dyDescent="0.2">
      <c r="A63" s="179"/>
      <c r="B63" s="184" t="s">
        <v>84</v>
      </c>
      <c r="C63" s="185" t="s">
        <v>85</v>
      </c>
      <c r="D63" s="186"/>
      <c r="E63" s="186"/>
      <c r="F63" s="192" t="s">
        <v>27</v>
      </c>
      <c r="G63" s="193"/>
      <c r="H63" s="193"/>
      <c r="I63" s="193">
        <f>'SO-01 01 Pol'!G167</f>
        <v>0</v>
      </c>
      <c r="J63" s="190" t="str">
        <f>IF(I67=0,"",I63/I67*100)</f>
        <v/>
      </c>
    </row>
    <row r="64" spans="1:10" ht="36.75" customHeight="1" x14ac:dyDescent="0.2">
      <c r="A64" s="179"/>
      <c r="B64" s="184" t="s">
        <v>86</v>
      </c>
      <c r="C64" s="185" t="s">
        <v>87</v>
      </c>
      <c r="D64" s="186"/>
      <c r="E64" s="186"/>
      <c r="F64" s="192" t="s">
        <v>28</v>
      </c>
      <c r="G64" s="193"/>
      <c r="H64" s="193"/>
      <c r="I64" s="193">
        <f>'SO-01 01 Pol'!G198</f>
        <v>0</v>
      </c>
      <c r="J64" s="190" t="str">
        <f>IF(I67=0,"",I64/I67*100)</f>
        <v/>
      </c>
    </row>
    <row r="65" spans="1:10" ht="36.75" customHeight="1" x14ac:dyDescent="0.2">
      <c r="A65" s="179"/>
      <c r="B65" s="184" t="s">
        <v>88</v>
      </c>
      <c r="C65" s="185" t="s">
        <v>89</v>
      </c>
      <c r="D65" s="186"/>
      <c r="E65" s="186"/>
      <c r="F65" s="192" t="s">
        <v>90</v>
      </c>
      <c r="G65" s="193"/>
      <c r="H65" s="193"/>
      <c r="I65" s="193">
        <f>'SO-01 01 Pol'!G206</f>
        <v>0</v>
      </c>
      <c r="J65" s="190" t="str">
        <f>IF(I67=0,"",I65/I67*100)</f>
        <v/>
      </c>
    </row>
    <row r="66" spans="1:10" ht="36.75" customHeight="1" x14ac:dyDescent="0.2">
      <c r="A66" s="179"/>
      <c r="B66" s="184" t="s">
        <v>91</v>
      </c>
      <c r="C66" s="185" t="s">
        <v>29</v>
      </c>
      <c r="D66" s="186"/>
      <c r="E66" s="186"/>
      <c r="F66" s="192" t="s">
        <v>91</v>
      </c>
      <c r="G66" s="193"/>
      <c r="H66" s="193"/>
      <c r="I66" s="193">
        <f>'SO-01 01 Pol'!G213</f>
        <v>0</v>
      </c>
      <c r="J66" s="190" t="str">
        <f>IF(I67=0,"",I66/I67*100)</f>
        <v/>
      </c>
    </row>
    <row r="67" spans="1:10" ht="25.5" customHeight="1" x14ac:dyDescent="0.2">
      <c r="A67" s="180"/>
      <c r="B67" s="187" t="s">
        <v>1</v>
      </c>
      <c r="C67" s="188"/>
      <c r="D67" s="189"/>
      <c r="E67" s="189"/>
      <c r="F67" s="194"/>
      <c r="G67" s="195"/>
      <c r="H67" s="195"/>
      <c r="I67" s="195">
        <f>SUM(I49:I66)</f>
        <v>0</v>
      </c>
      <c r="J67" s="191">
        <f>SUM(J49:J66)</f>
        <v>0</v>
      </c>
    </row>
    <row r="68" spans="1:10" x14ac:dyDescent="0.2">
      <c r="F68" s="135"/>
      <c r="G68" s="135"/>
      <c r="H68" s="135"/>
      <c r="I68" s="135"/>
      <c r="J68" s="136"/>
    </row>
    <row r="69" spans="1:10" x14ac:dyDescent="0.2">
      <c r="F69" s="135"/>
      <c r="G69" s="135"/>
      <c r="H69" s="135"/>
      <c r="I69" s="135"/>
      <c r="J69" s="136"/>
    </row>
    <row r="70" spans="1:10" x14ac:dyDescent="0.2">
      <c r="F70" s="135"/>
      <c r="G70" s="135"/>
      <c r="H70" s="135"/>
      <c r="I70" s="135"/>
      <c r="J70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C65:E65"/>
    <mergeCell ref="C66:E66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519E-65F9-42BC-A466-6E3A54143B0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93</v>
      </c>
    </row>
    <row r="2" spans="1:60" ht="24.95" customHeight="1" x14ac:dyDescent="0.2">
      <c r="A2" s="198" t="s">
        <v>8</v>
      </c>
      <c r="B2" s="49" t="s">
        <v>49</v>
      </c>
      <c r="C2" s="201" t="s">
        <v>50</v>
      </c>
      <c r="D2" s="199"/>
      <c r="E2" s="199"/>
      <c r="F2" s="199"/>
      <c r="G2" s="200"/>
      <c r="AG2" t="s">
        <v>94</v>
      </c>
    </row>
    <row r="3" spans="1:60" ht="24.95" customHeight="1" x14ac:dyDescent="0.2">
      <c r="A3" s="198" t="s">
        <v>9</v>
      </c>
      <c r="B3" s="49" t="s">
        <v>45</v>
      </c>
      <c r="C3" s="201" t="s">
        <v>44</v>
      </c>
      <c r="D3" s="199"/>
      <c r="E3" s="199"/>
      <c r="F3" s="199"/>
      <c r="G3" s="200"/>
      <c r="AC3" s="177" t="s">
        <v>94</v>
      </c>
      <c r="AG3" t="s">
        <v>95</v>
      </c>
    </row>
    <row r="4" spans="1:60" ht="24.95" customHeight="1" x14ac:dyDescent="0.2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96</v>
      </c>
    </row>
    <row r="5" spans="1:60" x14ac:dyDescent="0.2">
      <c r="D5" s="10"/>
    </row>
    <row r="6" spans="1:60" ht="38.25" x14ac:dyDescent="0.2">
      <c r="A6" s="208" t="s">
        <v>97</v>
      </c>
      <c r="B6" s="210" t="s">
        <v>98</v>
      </c>
      <c r="C6" s="210" t="s">
        <v>99</v>
      </c>
      <c r="D6" s="209" t="s">
        <v>100</v>
      </c>
      <c r="E6" s="208" t="s">
        <v>101</v>
      </c>
      <c r="F6" s="207" t="s">
        <v>102</v>
      </c>
      <c r="G6" s="208" t="s">
        <v>31</v>
      </c>
      <c r="H6" s="211" t="s">
        <v>32</v>
      </c>
      <c r="I6" s="211" t="s">
        <v>103</v>
      </c>
      <c r="J6" s="211" t="s">
        <v>33</v>
      </c>
      <c r="K6" s="211" t="s">
        <v>104</v>
      </c>
      <c r="L6" s="211" t="s">
        <v>105</v>
      </c>
      <c r="M6" s="211" t="s">
        <v>106</v>
      </c>
      <c r="N6" s="211" t="s">
        <v>107</v>
      </c>
      <c r="O6" s="211" t="s">
        <v>108</v>
      </c>
      <c r="P6" s="211" t="s">
        <v>109</v>
      </c>
      <c r="Q6" s="211" t="s">
        <v>110</v>
      </c>
      <c r="R6" s="211" t="s">
        <v>111</v>
      </c>
      <c r="S6" s="211" t="s">
        <v>112</v>
      </c>
      <c r="T6" s="211" t="s">
        <v>113</v>
      </c>
      <c r="U6" s="211" t="s">
        <v>114</v>
      </c>
      <c r="V6" s="211" t="s">
        <v>115</v>
      </c>
      <c r="W6" s="211" t="s">
        <v>116</v>
      </c>
      <c r="X6" s="211" t="s">
        <v>117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36" t="s">
        <v>118</v>
      </c>
      <c r="B8" s="237" t="s">
        <v>56</v>
      </c>
      <c r="C8" s="258" t="s">
        <v>57</v>
      </c>
      <c r="D8" s="238"/>
      <c r="E8" s="239"/>
      <c r="F8" s="240"/>
      <c r="G8" s="241">
        <f>SUMIF(AG9:AG17,"&lt;&gt;NOR",G9:G17)</f>
        <v>0</v>
      </c>
      <c r="H8" s="235"/>
      <c r="I8" s="235">
        <f>SUM(I9:I17)</f>
        <v>0</v>
      </c>
      <c r="J8" s="235"/>
      <c r="K8" s="235">
        <f>SUM(K9:K17)</f>
        <v>0</v>
      </c>
      <c r="L8" s="235"/>
      <c r="M8" s="235">
        <f>SUM(M9:M17)</f>
        <v>0</v>
      </c>
      <c r="N8" s="235"/>
      <c r="O8" s="235">
        <f>SUM(O9:O17)</f>
        <v>0.22</v>
      </c>
      <c r="P8" s="235"/>
      <c r="Q8" s="235">
        <f>SUM(Q9:Q17)</f>
        <v>0</v>
      </c>
      <c r="R8" s="235"/>
      <c r="S8" s="235"/>
      <c r="T8" s="235"/>
      <c r="U8" s="235"/>
      <c r="V8" s="235">
        <f>SUM(V9:V17)</f>
        <v>1.2</v>
      </c>
      <c r="W8" s="235"/>
      <c r="X8" s="235"/>
      <c r="AG8" t="s">
        <v>119</v>
      </c>
    </row>
    <row r="9" spans="1:60" outlineLevel="1" x14ac:dyDescent="0.2">
      <c r="A9" s="242">
        <v>1</v>
      </c>
      <c r="B9" s="243" t="s">
        <v>120</v>
      </c>
      <c r="C9" s="259" t="s">
        <v>121</v>
      </c>
      <c r="D9" s="244" t="s">
        <v>122</v>
      </c>
      <c r="E9" s="245">
        <v>3</v>
      </c>
      <c r="F9" s="246"/>
      <c r="G9" s="247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1">
        <v>7.2069999999999995E-2</v>
      </c>
      <c r="O9" s="231">
        <f>ROUND(E9*N9,2)</f>
        <v>0.22</v>
      </c>
      <c r="P9" s="231">
        <v>0</v>
      </c>
      <c r="Q9" s="231">
        <f>ROUND(E9*P9,2)</f>
        <v>0</v>
      </c>
      <c r="R9" s="231"/>
      <c r="S9" s="231" t="s">
        <v>123</v>
      </c>
      <c r="T9" s="231" t="s">
        <v>124</v>
      </c>
      <c r="U9" s="231">
        <v>0.3</v>
      </c>
      <c r="V9" s="231">
        <f>ROUND(E9*U9,2)</f>
        <v>0.9</v>
      </c>
      <c r="W9" s="231"/>
      <c r="X9" s="231" t="s">
        <v>125</v>
      </c>
      <c r="Y9" s="212"/>
      <c r="Z9" s="212"/>
      <c r="AA9" s="212"/>
      <c r="AB9" s="212"/>
      <c r="AC9" s="212"/>
      <c r="AD9" s="212"/>
      <c r="AE9" s="212"/>
      <c r="AF9" s="212"/>
      <c r="AG9" s="212" t="s">
        <v>126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29"/>
      <c r="B10" s="230"/>
      <c r="C10" s="260" t="s">
        <v>56</v>
      </c>
      <c r="D10" s="233"/>
      <c r="E10" s="234">
        <v>3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12"/>
      <c r="Z10" s="212"/>
      <c r="AA10" s="212"/>
      <c r="AB10" s="212"/>
      <c r="AC10" s="212"/>
      <c r="AD10" s="212"/>
      <c r="AE10" s="212"/>
      <c r="AF10" s="212"/>
      <c r="AG10" s="212" t="s">
        <v>127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42">
        <v>2</v>
      </c>
      <c r="B11" s="243" t="s">
        <v>128</v>
      </c>
      <c r="C11" s="259" t="s">
        <v>129</v>
      </c>
      <c r="D11" s="244" t="s">
        <v>130</v>
      </c>
      <c r="E11" s="245">
        <v>2</v>
      </c>
      <c r="F11" s="246"/>
      <c r="G11" s="247">
        <f>ROUND(E11*F11,2)</f>
        <v>0</v>
      </c>
      <c r="H11" s="232"/>
      <c r="I11" s="231">
        <f>ROUND(E11*H11,2)</f>
        <v>0</v>
      </c>
      <c r="J11" s="232"/>
      <c r="K11" s="231">
        <f>ROUND(E11*J11,2)</f>
        <v>0</v>
      </c>
      <c r="L11" s="231">
        <v>21</v>
      </c>
      <c r="M11" s="231">
        <f>G11*(1+L11/100)</f>
        <v>0</v>
      </c>
      <c r="N11" s="231">
        <v>5.0000000000000001E-4</v>
      </c>
      <c r="O11" s="231">
        <f>ROUND(E11*N11,2)</f>
        <v>0</v>
      </c>
      <c r="P11" s="231">
        <v>0</v>
      </c>
      <c r="Q11" s="231">
        <f>ROUND(E11*P11,2)</f>
        <v>0</v>
      </c>
      <c r="R11" s="231"/>
      <c r="S11" s="231" t="s">
        <v>123</v>
      </c>
      <c r="T11" s="231" t="s">
        <v>124</v>
      </c>
      <c r="U11" s="231">
        <v>0.15</v>
      </c>
      <c r="V11" s="231">
        <f>ROUND(E11*U11,2)</f>
        <v>0.3</v>
      </c>
      <c r="W11" s="231"/>
      <c r="X11" s="231" t="s">
        <v>125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126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29"/>
      <c r="B12" s="230"/>
      <c r="C12" s="260" t="s">
        <v>131</v>
      </c>
      <c r="D12" s="233"/>
      <c r="E12" s="234">
        <v>2</v>
      </c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12"/>
      <c r="Z12" s="212"/>
      <c r="AA12" s="212"/>
      <c r="AB12" s="212"/>
      <c r="AC12" s="212"/>
      <c r="AD12" s="212"/>
      <c r="AE12" s="212"/>
      <c r="AF12" s="212"/>
      <c r="AG12" s="212" t="s">
        <v>127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42">
        <v>3</v>
      </c>
      <c r="B13" s="243" t="s">
        <v>132</v>
      </c>
      <c r="C13" s="259" t="s">
        <v>133</v>
      </c>
      <c r="D13" s="244" t="s">
        <v>134</v>
      </c>
      <c r="E13" s="245">
        <v>26.08</v>
      </c>
      <c r="F13" s="246"/>
      <c r="G13" s="247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1">
        <v>0</v>
      </c>
      <c r="O13" s="231">
        <f>ROUND(E13*N13,2)</f>
        <v>0</v>
      </c>
      <c r="P13" s="231">
        <v>0</v>
      </c>
      <c r="Q13" s="231">
        <f>ROUND(E13*P13,2)</f>
        <v>0</v>
      </c>
      <c r="R13" s="231"/>
      <c r="S13" s="231" t="s">
        <v>123</v>
      </c>
      <c r="T13" s="231" t="s">
        <v>124</v>
      </c>
      <c r="U13" s="231">
        <v>0</v>
      </c>
      <c r="V13" s="231">
        <f>ROUND(E13*U13,2)</f>
        <v>0</v>
      </c>
      <c r="W13" s="231"/>
      <c r="X13" s="231" t="s">
        <v>135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136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29"/>
      <c r="B14" s="230"/>
      <c r="C14" s="260" t="s">
        <v>137</v>
      </c>
      <c r="D14" s="233"/>
      <c r="E14" s="234">
        <v>18.72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12"/>
      <c r="Z14" s="212"/>
      <c r="AA14" s="212"/>
      <c r="AB14" s="212"/>
      <c r="AC14" s="212"/>
      <c r="AD14" s="212"/>
      <c r="AE14" s="212"/>
      <c r="AF14" s="212"/>
      <c r="AG14" s="212" t="s">
        <v>127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29"/>
      <c r="B15" s="230"/>
      <c r="C15" s="260" t="s">
        <v>138</v>
      </c>
      <c r="D15" s="233"/>
      <c r="E15" s="234">
        <v>7.36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12"/>
      <c r="Z15" s="212"/>
      <c r="AA15" s="212"/>
      <c r="AB15" s="212"/>
      <c r="AC15" s="212"/>
      <c r="AD15" s="212"/>
      <c r="AE15" s="212"/>
      <c r="AF15" s="212"/>
      <c r="AG15" s="212" t="s">
        <v>127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48">
        <v>4</v>
      </c>
      <c r="B16" s="249" t="s">
        <v>139</v>
      </c>
      <c r="C16" s="261" t="s">
        <v>140</v>
      </c>
      <c r="D16" s="250" t="s">
        <v>141</v>
      </c>
      <c r="E16" s="251">
        <v>1</v>
      </c>
      <c r="F16" s="252"/>
      <c r="G16" s="253">
        <f>ROUND(E16*F16,2)</f>
        <v>0</v>
      </c>
      <c r="H16" s="232"/>
      <c r="I16" s="231">
        <f>ROUND(E16*H16,2)</f>
        <v>0</v>
      </c>
      <c r="J16" s="232"/>
      <c r="K16" s="231">
        <f>ROUND(E16*J16,2)</f>
        <v>0</v>
      </c>
      <c r="L16" s="231">
        <v>21</v>
      </c>
      <c r="M16" s="231">
        <f>G16*(1+L16/100)</f>
        <v>0</v>
      </c>
      <c r="N16" s="231">
        <v>0</v>
      </c>
      <c r="O16" s="231">
        <f>ROUND(E16*N16,2)</f>
        <v>0</v>
      </c>
      <c r="P16" s="231">
        <v>0</v>
      </c>
      <c r="Q16" s="231">
        <f>ROUND(E16*P16,2)</f>
        <v>0</v>
      </c>
      <c r="R16" s="231"/>
      <c r="S16" s="231" t="s">
        <v>123</v>
      </c>
      <c r="T16" s="231" t="s">
        <v>124</v>
      </c>
      <c r="U16" s="231">
        <v>0</v>
      </c>
      <c r="V16" s="231">
        <f>ROUND(E16*U16,2)</f>
        <v>0</v>
      </c>
      <c r="W16" s="231"/>
      <c r="X16" s="231" t="s">
        <v>135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136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22.5" outlineLevel="1" x14ac:dyDescent="0.2">
      <c r="A17" s="248">
        <v>5</v>
      </c>
      <c r="B17" s="249" t="s">
        <v>142</v>
      </c>
      <c r="C17" s="261" t="s">
        <v>143</v>
      </c>
      <c r="D17" s="250" t="s">
        <v>141</v>
      </c>
      <c r="E17" s="251">
        <v>1</v>
      </c>
      <c r="F17" s="252"/>
      <c r="G17" s="253">
        <f>ROUND(E17*F17,2)</f>
        <v>0</v>
      </c>
      <c r="H17" s="232"/>
      <c r="I17" s="231">
        <f>ROUND(E17*H17,2)</f>
        <v>0</v>
      </c>
      <c r="J17" s="232"/>
      <c r="K17" s="231">
        <f>ROUND(E17*J17,2)</f>
        <v>0</v>
      </c>
      <c r="L17" s="231">
        <v>21</v>
      </c>
      <c r="M17" s="231">
        <f>G17*(1+L17/100)</f>
        <v>0</v>
      </c>
      <c r="N17" s="231">
        <v>0</v>
      </c>
      <c r="O17" s="231">
        <f>ROUND(E17*N17,2)</f>
        <v>0</v>
      </c>
      <c r="P17" s="231">
        <v>0</v>
      </c>
      <c r="Q17" s="231">
        <f>ROUND(E17*P17,2)</f>
        <v>0</v>
      </c>
      <c r="R17" s="231"/>
      <c r="S17" s="231" t="s">
        <v>123</v>
      </c>
      <c r="T17" s="231" t="s">
        <v>124</v>
      </c>
      <c r="U17" s="231">
        <v>0</v>
      </c>
      <c r="V17" s="231">
        <f>ROUND(E17*U17,2)</f>
        <v>0</v>
      </c>
      <c r="W17" s="231"/>
      <c r="X17" s="231" t="s">
        <v>135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136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x14ac:dyDescent="0.2">
      <c r="A18" s="236" t="s">
        <v>118</v>
      </c>
      <c r="B18" s="237" t="s">
        <v>58</v>
      </c>
      <c r="C18" s="258" t="s">
        <v>59</v>
      </c>
      <c r="D18" s="238"/>
      <c r="E18" s="239"/>
      <c r="F18" s="240"/>
      <c r="G18" s="241">
        <f>SUMIF(AG19:AG20,"&lt;&gt;NOR",G19:G20)</f>
        <v>0</v>
      </c>
      <c r="H18" s="235"/>
      <c r="I18" s="235">
        <f>SUM(I19:I20)</f>
        <v>0</v>
      </c>
      <c r="J18" s="235"/>
      <c r="K18" s="235">
        <f>SUM(K19:K20)</f>
        <v>0</v>
      </c>
      <c r="L18" s="235"/>
      <c r="M18" s="235">
        <f>SUM(M19:M20)</f>
        <v>0</v>
      </c>
      <c r="N18" s="235"/>
      <c r="O18" s="235">
        <f>SUM(O19:O20)</f>
        <v>0.5</v>
      </c>
      <c r="P18" s="235"/>
      <c r="Q18" s="235">
        <f>SUM(Q19:Q20)</f>
        <v>0</v>
      </c>
      <c r="R18" s="235"/>
      <c r="S18" s="235"/>
      <c r="T18" s="235"/>
      <c r="U18" s="235"/>
      <c r="V18" s="235">
        <f>SUM(V19:V20)</f>
        <v>39.72</v>
      </c>
      <c r="W18" s="235"/>
      <c r="X18" s="235"/>
      <c r="AG18" t="s">
        <v>119</v>
      </c>
    </row>
    <row r="19" spans="1:60" ht="22.5" outlineLevel="1" x14ac:dyDescent="0.2">
      <c r="A19" s="242">
        <v>6</v>
      </c>
      <c r="B19" s="243" t="s">
        <v>144</v>
      </c>
      <c r="C19" s="259" t="s">
        <v>145</v>
      </c>
      <c r="D19" s="244" t="s">
        <v>134</v>
      </c>
      <c r="E19" s="245">
        <v>41.806199999999997</v>
      </c>
      <c r="F19" s="246"/>
      <c r="G19" s="247">
        <f>ROUND(E19*F19,2)</f>
        <v>0</v>
      </c>
      <c r="H19" s="232"/>
      <c r="I19" s="231">
        <f>ROUND(E19*H19,2)</f>
        <v>0</v>
      </c>
      <c r="J19" s="232"/>
      <c r="K19" s="231">
        <f>ROUND(E19*J19,2)</f>
        <v>0</v>
      </c>
      <c r="L19" s="231">
        <v>21</v>
      </c>
      <c r="M19" s="231">
        <f>G19*(1+L19/100)</f>
        <v>0</v>
      </c>
      <c r="N19" s="231">
        <v>1.201E-2</v>
      </c>
      <c r="O19" s="231">
        <f>ROUND(E19*N19,2)</f>
        <v>0.5</v>
      </c>
      <c r="P19" s="231">
        <v>0</v>
      </c>
      <c r="Q19" s="231">
        <f>ROUND(E19*P19,2)</f>
        <v>0</v>
      </c>
      <c r="R19" s="231"/>
      <c r="S19" s="231" t="s">
        <v>123</v>
      </c>
      <c r="T19" s="231" t="s">
        <v>124</v>
      </c>
      <c r="U19" s="231">
        <v>0.95</v>
      </c>
      <c r="V19" s="231">
        <f>ROUND(E19*U19,2)</f>
        <v>39.72</v>
      </c>
      <c r="W19" s="231"/>
      <c r="X19" s="231" t="s">
        <v>125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126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2.5" outlineLevel="1" x14ac:dyDescent="0.2">
      <c r="A20" s="229"/>
      <c r="B20" s="230"/>
      <c r="C20" s="260" t="s">
        <v>146</v>
      </c>
      <c r="D20" s="233"/>
      <c r="E20" s="234">
        <v>41.81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12"/>
      <c r="Z20" s="212"/>
      <c r="AA20" s="212"/>
      <c r="AB20" s="212"/>
      <c r="AC20" s="212"/>
      <c r="AD20" s="212"/>
      <c r="AE20" s="212"/>
      <c r="AF20" s="212"/>
      <c r="AG20" s="212" t="s">
        <v>127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x14ac:dyDescent="0.2">
      <c r="A21" s="236" t="s">
        <v>118</v>
      </c>
      <c r="B21" s="237" t="s">
        <v>60</v>
      </c>
      <c r="C21" s="258" t="s">
        <v>61</v>
      </c>
      <c r="D21" s="238"/>
      <c r="E21" s="239"/>
      <c r="F21" s="240"/>
      <c r="G21" s="241">
        <f>SUMIF(AG22:AG44,"&lt;&gt;NOR",G22:G44)</f>
        <v>0</v>
      </c>
      <c r="H21" s="235"/>
      <c r="I21" s="235">
        <f>SUM(I22:I44)</f>
        <v>0</v>
      </c>
      <c r="J21" s="235"/>
      <c r="K21" s="235">
        <f>SUM(K22:K44)</f>
        <v>0</v>
      </c>
      <c r="L21" s="235"/>
      <c r="M21" s="235">
        <f>SUM(M22:M44)</f>
        <v>0</v>
      </c>
      <c r="N21" s="235"/>
      <c r="O21" s="235">
        <f>SUM(O22:O44)</f>
        <v>1.25</v>
      </c>
      <c r="P21" s="235"/>
      <c r="Q21" s="235">
        <f>SUM(Q22:Q44)</f>
        <v>0</v>
      </c>
      <c r="R21" s="235"/>
      <c r="S21" s="235"/>
      <c r="T21" s="235"/>
      <c r="U21" s="235"/>
      <c r="V21" s="235">
        <f>SUM(V22:V44)</f>
        <v>104.34</v>
      </c>
      <c r="W21" s="235"/>
      <c r="X21" s="235"/>
      <c r="AG21" t="s">
        <v>119</v>
      </c>
    </row>
    <row r="22" spans="1:60" ht="22.5" outlineLevel="1" x14ac:dyDescent="0.2">
      <c r="A22" s="242">
        <v>7</v>
      </c>
      <c r="B22" s="243" t="s">
        <v>147</v>
      </c>
      <c r="C22" s="259" t="s">
        <v>148</v>
      </c>
      <c r="D22" s="244" t="s">
        <v>134</v>
      </c>
      <c r="E22" s="245">
        <v>154.1028</v>
      </c>
      <c r="F22" s="246"/>
      <c r="G22" s="247">
        <f>ROUND(E22*F22,2)</f>
        <v>0</v>
      </c>
      <c r="H22" s="232"/>
      <c r="I22" s="231">
        <f>ROUND(E22*H22,2)</f>
        <v>0</v>
      </c>
      <c r="J22" s="232"/>
      <c r="K22" s="231">
        <f>ROUND(E22*J22,2)</f>
        <v>0</v>
      </c>
      <c r="L22" s="231">
        <v>21</v>
      </c>
      <c r="M22" s="231">
        <f>G22*(1+L22/100)</f>
        <v>0</v>
      </c>
      <c r="N22" s="231">
        <v>4.1000000000000003E-3</v>
      </c>
      <c r="O22" s="231">
        <f>ROUND(E22*N22,2)</f>
        <v>0.63</v>
      </c>
      <c r="P22" s="231">
        <v>0</v>
      </c>
      <c r="Q22" s="231">
        <f>ROUND(E22*P22,2)</f>
        <v>0</v>
      </c>
      <c r="R22" s="231"/>
      <c r="S22" s="231" t="s">
        <v>123</v>
      </c>
      <c r="T22" s="231" t="s">
        <v>124</v>
      </c>
      <c r="U22" s="231">
        <v>0.245</v>
      </c>
      <c r="V22" s="231">
        <f>ROUND(E22*U22,2)</f>
        <v>37.76</v>
      </c>
      <c r="W22" s="231"/>
      <c r="X22" s="231" t="s">
        <v>125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126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29"/>
      <c r="B23" s="230"/>
      <c r="C23" s="260" t="s">
        <v>149</v>
      </c>
      <c r="D23" s="233"/>
      <c r="E23" s="234">
        <v>37.89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12"/>
      <c r="Z23" s="212"/>
      <c r="AA23" s="212"/>
      <c r="AB23" s="212"/>
      <c r="AC23" s="212"/>
      <c r="AD23" s="212"/>
      <c r="AE23" s="212"/>
      <c r="AF23" s="212"/>
      <c r="AG23" s="212" t="s">
        <v>127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22.5" outlineLevel="1" x14ac:dyDescent="0.2">
      <c r="A24" s="229"/>
      <c r="B24" s="230"/>
      <c r="C24" s="260" t="s">
        <v>150</v>
      </c>
      <c r="D24" s="233"/>
      <c r="E24" s="234">
        <v>26.29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12"/>
      <c r="Z24" s="212"/>
      <c r="AA24" s="212"/>
      <c r="AB24" s="212"/>
      <c r="AC24" s="212"/>
      <c r="AD24" s="212"/>
      <c r="AE24" s="212"/>
      <c r="AF24" s="212"/>
      <c r="AG24" s="212" t="s">
        <v>127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29"/>
      <c r="B25" s="230"/>
      <c r="C25" s="260" t="s">
        <v>151</v>
      </c>
      <c r="D25" s="233"/>
      <c r="E25" s="234">
        <v>28.52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12"/>
      <c r="Z25" s="212"/>
      <c r="AA25" s="212"/>
      <c r="AB25" s="212"/>
      <c r="AC25" s="212"/>
      <c r="AD25" s="212"/>
      <c r="AE25" s="212"/>
      <c r="AF25" s="212"/>
      <c r="AG25" s="212" t="s">
        <v>127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29"/>
      <c r="B26" s="230"/>
      <c r="C26" s="260" t="s">
        <v>152</v>
      </c>
      <c r="D26" s="233"/>
      <c r="E26" s="234">
        <v>29.89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  <c r="Z26" s="212"/>
      <c r="AA26" s="212"/>
      <c r="AB26" s="212"/>
      <c r="AC26" s="212"/>
      <c r="AD26" s="212"/>
      <c r="AE26" s="212"/>
      <c r="AF26" s="212"/>
      <c r="AG26" s="212" t="s">
        <v>127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29"/>
      <c r="B27" s="230"/>
      <c r="C27" s="260" t="s">
        <v>153</v>
      </c>
      <c r="D27" s="233"/>
      <c r="E27" s="234">
        <v>18.84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12"/>
      <c r="Z27" s="212"/>
      <c r="AA27" s="212"/>
      <c r="AB27" s="212"/>
      <c r="AC27" s="212"/>
      <c r="AD27" s="212"/>
      <c r="AE27" s="212"/>
      <c r="AF27" s="212"/>
      <c r="AG27" s="212" t="s">
        <v>127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29"/>
      <c r="B28" s="230"/>
      <c r="C28" s="260" t="s">
        <v>154</v>
      </c>
      <c r="D28" s="233"/>
      <c r="E28" s="234">
        <v>12.68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12"/>
      <c r="Z28" s="212"/>
      <c r="AA28" s="212"/>
      <c r="AB28" s="212"/>
      <c r="AC28" s="212"/>
      <c r="AD28" s="212"/>
      <c r="AE28" s="212"/>
      <c r="AF28" s="212"/>
      <c r="AG28" s="212" t="s">
        <v>127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22.5" outlineLevel="1" x14ac:dyDescent="0.2">
      <c r="A29" s="242">
        <v>8</v>
      </c>
      <c r="B29" s="243" t="s">
        <v>155</v>
      </c>
      <c r="C29" s="259" t="s">
        <v>156</v>
      </c>
      <c r="D29" s="244" t="s">
        <v>134</v>
      </c>
      <c r="E29" s="245">
        <v>154.1028</v>
      </c>
      <c r="F29" s="246"/>
      <c r="G29" s="247">
        <f>ROUND(E29*F29,2)</f>
        <v>0</v>
      </c>
      <c r="H29" s="232"/>
      <c r="I29" s="231">
        <f>ROUND(E29*H29,2)</f>
        <v>0</v>
      </c>
      <c r="J29" s="232"/>
      <c r="K29" s="231">
        <f>ROUND(E29*J29,2)</f>
        <v>0</v>
      </c>
      <c r="L29" s="231">
        <v>21</v>
      </c>
      <c r="M29" s="231">
        <f>G29*(1+L29/100)</f>
        <v>0</v>
      </c>
      <c r="N29" s="231">
        <v>3.6700000000000001E-3</v>
      </c>
      <c r="O29" s="231">
        <f>ROUND(E29*N29,2)</f>
        <v>0.56999999999999995</v>
      </c>
      <c r="P29" s="231">
        <v>0</v>
      </c>
      <c r="Q29" s="231">
        <f>ROUND(E29*P29,2)</f>
        <v>0</v>
      </c>
      <c r="R29" s="231"/>
      <c r="S29" s="231" t="s">
        <v>123</v>
      </c>
      <c r="T29" s="231" t="s">
        <v>124</v>
      </c>
      <c r="U29" s="231">
        <v>0.36199999999999999</v>
      </c>
      <c r="V29" s="231">
        <f>ROUND(E29*U29,2)</f>
        <v>55.79</v>
      </c>
      <c r="W29" s="231"/>
      <c r="X29" s="231" t="s">
        <v>125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126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29"/>
      <c r="B30" s="230"/>
      <c r="C30" s="260" t="s">
        <v>149</v>
      </c>
      <c r="D30" s="233"/>
      <c r="E30" s="234">
        <v>37.89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12"/>
      <c r="Z30" s="212"/>
      <c r="AA30" s="212"/>
      <c r="AB30" s="212"/>
      <c r="AC30" s="212"/>
      <c r="AD30" s="212"/>
      <c r="AE30" s="212"/>
      <c r="AF30" s="212"/>
      <c r="AG30" s="212" t="s">
        <v>127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2.5" outlineLevel="1" x14ac:dyDescent="0.2">
      <c r="A31" s="229"/>
      <c r="B31" s="230"/>
      <c r="C31" s="260" t="s">
        <v>150</v>
      </c>
      <c r="D31" s="233"/>
      <c r="E31" s="234">
        <v>26.29</v>
      </c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12"/>
      <c r="Z31" s="212"/>
      <c r="AA31" s="212"/>
      <c r="AB31" s="212"/>
      <c r="AC31" s="212"/>
      <c r="AD31" s="212"/>
      <c r="AE31" s="212"/>
      <c r="AF31" s="212"/>
      <c r="AG31" s="212" t="s">
        <v>127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29"/>
      <c r="B32" s="230"/>
      <c r="C32" s="260" t="s">
        <v>151</v>
      </c>
      <c r="D32" s="233"/>
      <c r="E32" s="234">
        <v>28.52</v>
      </c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12"/>
      <c r="Z32" s="212"/>
      <c r="AA32" s="212"/>
      <c r="AB32" s="212"/>
      <c r="AC32" s="212"/>
      <c r="AD32" s="212"/>
      <c r="AE32" s="212"/>
      <c r="AF32" s="212"/>
      <c r="AG32" s="212" t="s">
        <v>127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29"/>
      <c r="B33" s="230"/>
      <c r="C33" s="260" t="s">
        <v>152</v>
      </c>
      <c r="D33" s="233"/>
      <c r="E33" s="234">
        <v>29.89</v>
      </c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12"/>
      <c r="Z33" s="212"/>
      <c r="AA33" s="212"/>
      <c r="AB33" s="212"/>
      <c r="AC33" s="212"/>
      <c r="AD33" s="212"/>
      <c r="AE33" s="212"/>
      <c r="AF33" s="212"/>
      <c r="AG33" s="212" t="s">
        <v>127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29"/>
      <c r="B34" s="230"/>
      <c r="C34" s="260" t="s">
        <v>153</v>
      </c>
      <c r="D34" s="233"/>
      <c r="E34" s="234">
        <v>18.84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12"/>
      <c r="Z34" s="212"/>
      <c r="AA34" s="212"/>
      <c r="AB34" s="212"/>
      <c r="AC34" s="212"/>
      <c r="AD34" s="212"/>
      <c r="AE34" s="212"/>
      <c r="AF34" s="212"/>
      <c r="AG34" s="212" t="s">
        <v>127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29"/>
      <c r="B35" s="230"/>
      <c r="C35" s="260" t="s">
        <v>154</v>
      </c>
      <c r="D35" s="233"/>
      <c r="E35" s="234">
        <v>12.68</v>
      </c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12"/>
      <c r="Z35" s="212"/>
      <c r="AA35" s="212"/>
      <c r="AB35" s="212"/>
      <c r="AC35" s="212"/>
      <c r="AD35" s="212"/>
      <c r="AE35" s="212"/>
      <c r="AF35" s="212"/>
      <c r="AG35" s="212" t="s">
        <v>127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42">
        <v>9</v>
      </c>
      <c r="B36" s="243" t="s">
        <v>157</v>
      </c>
      <c r="C36" s="259" t="s">
        <v>158</v>
      </c>
      <c r="D36" s="244" t="s">
        <v>134</v>
      </c>
      <c r="E36" s="245">
        <v>154.1028</v>
      </c>
      <c r="F36" s="246"/>
      <c r="G36" s="247">
        <f>ROUND(E36*F36,2)</f>
        <v>0</v>
      </c>
      <c r="H36" s="232"/>
      <c r="I36" s="231">
        <f>ROUND(E36*H36,2)</f>
        <v>0</v>
      </c>
      <c r="J36" s="232"/>
      <c r="K36" s="231">
        <f>ROUND(E36*J36,2)</f>
        <v>0</v>
      </c>
      <c r="L36" s="231">
        <v>21</v>
      </c>
      <c r="M36" s="231">
        <f>G36*(1+L36/100)</f>
        <v>0</v>
      </c>
      <c r="N36" s="231">
        <v>3.5E-4</v>
      </c>
      <c r="O36" s="231">
        <f>ROUND(E36*N36,2)</f>
        <v>0.05</v>
      </c>
      <c r="P36" s="231">
        <v>0</v>
      </c>
      <c r="Q36" s="231">
        <f>ROUND(E36*P36,2)</f>
        <v>0</v>
      </c>
      <c r="R36" s="231"/>
      <c r="S36" s="231" t="s">
        <v>123</v>
      </c>
      <c r="T36" s="231" t="s">
        <v>124</v>
      </c>
      <c r="U36" s="231">
        <v>7.0000000000000007E-2</v>
      </c>
      <c r="V36" s="231">
        <f>ROUND(E36*U36,2)</f>
        <v>10.79</v>
      </c>
      <c r="W36" s="231"/>
      <c r="X36" s="231" t="s">
        <v>125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126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29"/>
      <c r="B37" s="230"/>
      <c r="C37" s="260" t="s">
        <v>149</v>
      </c>
      <c r="D37" s="233"/>
      <c r="E37" s="234">
        <v>37.89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12"/>
      <c r="Z37" s="212"/>
      <c r="AA37" s="212"/>
      <c r="AB37" s="212"/>
      <c r="AC37" s="212"/>
      <c r="AD37" s="212"/>
      <c r="AE37" s="212"/>
      <c r="AF37" s="212"/>
      <c r="AG37" s="212" t="s">
        <v>127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2.5" outlineLevel="1" x14ac:dyDescent="0.2">
      <c r="A38" s="229"/>
      <c r="B38" s="230"/>
      <c r="C38" s="260" t="s">
        <v>150</v>
      </c>
      <c r="D38" s="233"/>
      <c r="E38" s="234">
        <v>26.29</v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12"/>
      <c r="Z38" s="212"/>
      <c r="AA38" s="212"/>
      <c r="AB38" s="212"/>
      <c r="AC38" s="212"/>
      <c r="AD38" s="212"/>
      <c r="AE38" s="212"/>
      <c r="AF38" s="212"/>
      <c r="AG38" s="212" t="s">
        <v>127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29"/>
      <c r="B39" s="230"/>
      <c r="C39" s="260" t="s">
        <v>151</v>
      </c>
      <c r="D39" s="233"/>
      <c r="E39" s="234">
        <v>28.52</v>
      </c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12"/>
      <c r="Z39" s="212"/>
      <c r="AA39" s="212"/>
      <c r="AB39" s="212"/>
      <c r="AC39" s="212"/>
      <c r="AD39" s="212"/>
      <c r="AE39" s="212"/>
      <c r="AF39" s="212"/>
      <c r="AG39" s="212" t="s">
        <v>127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29"/>
      <c r="B40" s="230"/>
      <c r="C40" s="260" t="s">
        <v>152</v>
      </c>
      <c r="D40" s="233"/>
      <c r="E40" s="234">
        <v>29.89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12"/>
      <c r="Z40" s="212"/>
      <c r="AA40" s="212"/>
      <c r="AB40" s="212"/>
      <c r="AC40" s="212"/>
      <c r="AD40" s="212"/>
      <c r="AE40" s="212"/>
      <c r="AF40" s="212"/>
      <c r="AG40" s="212" t="s">
        <v>127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29"/>
      <c r="B41" s="230"/>
      <c r="C41" s="260" t="s">
        <v>153</v>
      </c>
      <c r="D41" s="233"/>
      <c r="E41" s="234">
        <v>18.84</v>
      </c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12"/>
      <c r="Z41" s="212"/>
      <c r="AA41" s="212"/>
      <c r="AB41" s="212"/>
      <c r="AC41" s="212"/>
      <c r="AD41" s="212"/>
      <c r="AE41" s="212"/>
      <c r="AF41" s="212"/>
      <c r="AG41" s="212" t="s">
        <v>127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29"/>
      <c r="B42" s="230"/>
      <c r="C42" s="260" t="s">
        <v>154</v>
      </c>
      <c r="D42" s="233"/>
      <c r="E42" s="234">
        <v>12.68</v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12"/>
      <c r="Z42" s="212"/>
      <c r="AA42" s="212"/>
      <c r="AB42" s="212"/>
      <c r="AC42" s="212"/>
      <c r="AD42" s="212"/>
      <c r="AE42" s="212"/>
      <c r="AF42" s="212"/>
      <c r="AG42" s="212" t="s">
        <v>127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42">
        <v>10</v>
      </c>
      <c r="B43" s="243" t="s">
        <v>159</v>
      </c>
      <c r="C43" s="259" t="s">
        <v>160</v>
      </c>
      <c r="D43" s="244" t="s">
        <v>141</v>
      </c>
      <c r="E43" s="245">
        <v>1</v>
      </c>
      <c r="F43" s="246"/>
      <c r="G43" s="247">
        <f>ROUND(E43*F43,2)</f>
        <v>0</v>
      </c>
      <c r="H43" s="232"/>
      <c r="I43" s="231">
        <f>ROUND(E43*H43,2)</f>
        <v>0</v>
      </c>
      <c r="J43" s="232"/>
      <c r="K43" s="231">
        <f>ROUND(E43*J43,2)</f>
        <v>0</v>
      </c>
      <c r="L43" s="231">
        <v>21</v>
      </c>
      <c r="M43" s="231">
        <f>G43*(1+L43/100)</f>
        <v>0</v>
      </c>
      <c r="N43" s="231">
        <v>0</v>
      </c>
      <c r="O43" s="231">
        <f>ROUND(E43*N43,2)</f>
        <v>0</v>
      </c>
      <c r="P43" s="231">
        <v>0</v>
      </c>
      <c r="Q43" s="231">
        <f>ROUND(E43*P43,2)</f>
        <v>0</v>
      </c>
      <c r="R43" s="231"/>
      <c r="S43" s="231" t="s">
        <v>123</v>
      </c>
      <c r="T43" s="231" t="s">
        <v>124</v>
      </c>
      <c r="U43" s="231">
        <v>0</v>
      </c>
      <c r="V43" s="231">
        <f>ROUND(E43*U43,2)</f>
        <v>0</v>
      </c>
      <c r="W43" s="231"/>
      <c r="X43" s="231" t="s">
        <v>135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136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29"/>
      <c r="B44" s="230"/>
      <c r="C44" s="260" t="s">
        <v>161</v>
      </c>
      <c r="D44" s="233"/>
      <c r="E44" s="234">
        <v>1</v>
      </c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12"/>
      <c r="Z44" s="212"/>
      <c r="AA44" s="212"/>
      <c r="AB44" s="212"/>
      <c r="AC44" s="212"/>
      <c r="AD44" s="212"/>
      <c r="AE44" s="212"/>
      <c r="AF44" s="212"/>
      <c r="AG44" s="212" t="s">
        <v>127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x14ac:dyDescent="0.2">
      <c r="A45" s="236" t="s">
        <v>118</v>
      </c>
      <c r="B45" s="237" t="s">
        <v>62</v>
      </c>
      <c r="C45" s="258" t="s">
        <v>63</v>
      </c>
      <c r="D45" s="238"/>
      <c r="E45" s="239"/>
      <c r="F45" s="240"/>
      <c r="G45" s="241">
        <f>SUMIF(AG46:AG47,"&lt;&gt;NOR",G46:G47)</f>
        <v>0</v>
      </c>
      <c r="H45" s="235"/>
      <c r="I45" s="235">
        <f>SUM(I46:I47)</f>
        <v>0</v>
      </c>
      <c r="J45" s="235"/>
      <c r="K45" s="235">
        <f>SUM(K46:K47)</f>
        <v>0</v>
      </c>
      <c r="L45" s="235"/>
      <c r="M45" s="235">
        <f>SUM(M46:M47)</f>
        <v>0</v>
      </c>
      <c r="N45" s="235"/>
      <c r="O45" s="235">
        <f>SUM(O46:O47)</f>
        <v>0.37</v>
      </c>
      <c r="P45" s="235"/>
      <c r="Q45" s="235">
        <f>SUM(Q46:Q47)</f>
        <v>0</v>
      </c>
      <c r="R45" s="235"/>
      <c r="S45" s="235"/>
      <c r="T45" s="235"/>
      <c r="U45" s="235"/>
      <c r="V45" s="235">
        <f>SUM(V46:V47)</f>
        <v>10.79</v>
      </c>
      <c r="W45" s="235"/>
      <c r="X45" s="235"/>
      <c r="AG45" t="s">
        <v>119</v>
      </c>
    </row>
    <row r="46" spans="1:60" ht="33.75" outlineLevel="1" x14ac:dyDescent="0.2">
      <c r="A46" s="242">
        <v>11</v>
      </c>
      <c r="B46" s="243" t="s">
        <v>162</v>
      </c>
      <c r="C46" s="259" t="s">
        <v>163</v>
      </c>
      <c r="D46" s="244" t="s">
        <v>134</v>
      </c>
      <c r="E46" s="245">
        <v>41.806199999999997</v>
      </c>
      <c r="F46" s="246"/>
      <c r="G46" s="247">
        <f>ROUND(E46*F46,2)</f>
        <v>0</v>
      </c>
      <c r="H46" s="232"/>
      <c r="I46" s="231">
        <f>ROUND(E46*H46,2)</f>
        <v>0</v>
      </c>
      <c r="J46" s="232"/>
      <c r="K46" s="231">
        <f>ROUND(E46*J46,2)</f>
        <v>0</v>
      </c>
      <c r="L46" s="231">
        <v>21</v>
      </c>
      <c r="M46" s="231">
        <f>G46*(1+L46/100)</f>
        <v>0</v>
      </c>
      <c r="N46" s="231">
        <v>8.9200000000000008E-3</v>
      </c>
      <c r="O46" s="231">
        <f>ROUND(E46*N46,2)</f>
        <v>0.37</v>
      </c>
      <c r="P46" s="231">
        <v>0</v>
      </c>
      <c r="Q46" s="231">
        <f>ROUND(E46*P46,2)</f>
        <v>0</v>
      </c>
      <c r="R46" s="231"/>
      <c r="S46" s="231" t="s">
        <v>123</v>
      </c>
      <c r="T46" s="231" t="s">
        <v>124</v>
      </c>
      <c r="U46" s="231">
        <v>0.25800000000000001</v>
      </c>
      <c r="V46" s="231">
        <f>ROUND(E46*U46,2)</f>
        <v>10.79</v>
      </c>
      <c r="W46" s="231"/>
      <c r="X46" s="231" t="s">
        <v>125</v>
      </c>
      <c r="Y46" s="212"/>
      <c r="Z46" s="212"/>
      <c r="AA46" s="212"/>
      <c r="AB46" s="212"/>
      <c r="AC46" s="212"/>
      <c r="AD46" s="212"/>
      <c r="AE46" s="212"/>
      <c r="AF46" s="212"/>
      <c r="AG46" s="212" t="s">
        <v>126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ht="22.5" outlineLevel="1" x14ac:dyDescent="0.2">
      <c r="A47" s="229"/>
      <c r="B47" s="230"/>
      <c r="C47" s="260" t="s">
        <v>146</v>
      </c>
      <c r="D47" s="233"/>
      <c r="E47" s="234">
        <v>41.81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12"/>
      <c r="Z47" s="212"/>
      <c r="AA47" s="212"/>
      <c r="AB47" s="212"/>
      <c r="AC47" s="212"/>
      <c r="AD47" s="212"/>
      <c r="AE47" s="212"/>
      <c r="AF47" s="212"/>
      <c r="AG47" s="212" t="s">
        <v>127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x14ac:dyDescent="0.2">
      <c r="A48" s="236" t="s">
        <v>118</v>
      </c>
      <c r="B48" s="237" t="s">
        <v>64</v>
      </c>
      <c r="C48" s="258" t="s">
        <v>65</v>
      </c>
      <c r="D48" s="238"/>
      <c r="E48" s="239"/>
      <c r="F48" s="240"/>
      <c r="G48" s="241">
        <f>SUMIF(AG49:AG58,"&lt;&gt;NOR",G49:G58)</f>
        <v>0</v>
      </c>
      <c r="H48" s="235"/>
      <c r="I48" s="235">
        <f>SUM(I49:I58)</f>
        <v>0</v>
      </c>
      <c r="J48" s="235"/>
      <c r="K48" s="235">
        <f>SUM(K49:K58)</f>
        <v>0</v>
      </c>
      <c r="L48" s="235"/>
      <c r="M48" s="235">
        <f>SUM(M49:M58)</f>
        <v>0</v>
      </c>
      <c r="N48" s="235"/>
      <c r="O48" s="235">
        <f>SUM(O49:O58)</f>
        <v>0</v>
      </c>
      <c r="P48" s="235"/>
      <c r="Q48" s="235">
        <f>SUM(Q49:Q58)</f>
        <v>0</v>
      </c>
      <c r="R48" s="235"/>
      <c r="S48" s="235"/>
      <c r="T48" s="235"/>
      <c r="U48" s="235"/>
      <c r="V48" s="235">
        <f>SUM(V49:V58)</f>
        <v>4.54</v>
      </c>
      <c r="W48" s="235"/>
      <c r="X48" s="235"/>
      <c r="AG48" t="s">
        <v>119</v>
      </c>
    </row>
    <row r="49" spans="1:60" outlineLevel="1" x14ac:dyDescent="0.2">
      <c r="A49" s="242">
        <v>12</v>
      </c>
      <c r="B49" s="243" t="s">
        <v>164</v>
      </c>
      <c r="C49" s="259" t="s">
        <v>165</v>
      </c>
      <c r="D49" s="244" t="s">
        <v>134</v>
      </c>
      <c r="E49" s="245">
        <v>3.1019999999999999</v>
      </c>
      <c r="F49" s="246"/>
      <c r="G49" s="247">
        <f>ROUND(E49*F49,2)</f>
        <v>0</v>
      </c>
      <c r="H49" s="232"/>
      <c r="I49" s="231">
        <f>ROUND(E49*H49,2)</f>
        <v>0</v>
      </c>
      <c r="J49" s="232"/>
      <c r="K49" s="231">
        <f>ROUND(E49*J49,2)</f>
        <v>0</v>
      </c>
      <c r="L49" s="231">
        <v>21</v>
      </c>
      <c r="M49" s="231">
        <f>G49*(1+L49/100)</f>
        <v>0</v>
      </c>
      <c r="N49" s="231">
        <v>0</v>
      </c>
      <c r="O49" s="231">
        <f>ROUND(E49*N49,2)</f>
        <v>0</v>
      </c>
      <c r="P49" s="231">
        <v>0</v>
      </c>
      <c r="Q49" s="231">
        <f>ROUND(E49*P49,2)</f>
        <v>0</v>
      </c>
      <c r="R49" s="231"/>
      <c r="S49" s="231" t="s">
        <v>123</v>
      </c>
      <c r="T49" s="231" t="s">
        <v>124</v>
      </c>
      <c r="U49" s="231">
        <v>1.4630000000000001</v>
      </c>
      <c r="V49" s="231">
        <f>ROUND(E49*U49,2)</f>
        <v>4.54</v>
      </c>
      <c r="W49" s="231"/>
      <c r="X49" s="231" t="s">
        <v>125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126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29"/>
      <c r="B50" s="230"/>
      <c r="C50" s="260" t="s">
        <v>166</v>
      </c>
      <c r="D50" s="233"/>
      <c r="E50" s="234">
        <v>1.24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12"/>
      <c r="Z50" s="212"/>
      <c r="AA50" s="212"/>
      <c r="AB50" s="212"/>
      <c r="AC50" s="212"/>
      <c r="AD50" s="212"/>
      <c r="AE50" s="212"/>
      <c r="AF50" s="212"/>
      <c r="AG50" s="212" t="s">
        <v>127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29"/>
      <c r="B51" s="230"/>
      <c r="C51" s="260" t="s">
        <v>167</v>
      </c>
      <c r="D51" s="233"/>
      <c r="E51" s="234">
        <v>1.87</v>
      </c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12"/>
      <c r="Z51" s="212"/>
      <c r="AA51" s="212"/>
      <c r="AB51" s="212"/>
      <c r="AC51" s="212"/>
      <c r="AD51" s="212"/>
      <c r="AE51" s="212"/>
      <c r="AF51" s="212"/>
      <c r="AG51" s="212" t="s">
        <v>127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42">
        <v>13</v>
      </c>
      <c r="B52" s="243" t="s">
        <v>168</v>
      </c>
      <c r="C52" s="259" t="s">
        <v>169</v>
      </c>
      <c r="D52" s="244" t="s">
        <v>134</v>
      </c>
      <c r="E52" s="245">
        <v>0.85840000000000005</v>
      </c>
      <c r="F52" s="246"/>
      <c r="G52" s="247">
        <f>ROUND(E52*F52,2)</f>
        <v>0</v>
      </c>
      <c r="H52" s="232"/>
      <c r="I52" s="231">
        <f>ROUND(E52*H52,2)</f>
        <v>0</v>
      </c>
      <c r="J52" s="232"/>
      <c r="K52" s="231">
        <f>ROUND(E52*J52,2)</f>
        <v>0</v>
      </c>
      <c r="L52" s="231">
        <v>21</v>
      </c>
      <c r="M52" s="231">
        <f>G52*(1+L52/100)</f>
        <v>0</v>
      </c>
      <c r="N52" s="231">
        <v>0</v>
      </c>
      <c r="O52" s="231">
        <f>ROUND(E52*N52,2)</f>
        <v>0</v>
      </c>
      <c r="P52" s="231">
        <v>0</v>
      </c>
      <c r="Q52" s="231">
        <f>ROUND(E52*P52,2)</f>
        <v>0</v>
      </c>
      <c r="R52" s="231"/>
      <c r="S52" s="231" t="s">
        <v>123</v>
      </c>
      <c r="T52" s="231" t="s">
        <v>124</v>
      </c>
      <c r="U52" s="231">
        <v>0</v>
      </c>
      <c r="V52" s="231">
        <f>ROUND(E52*U52,2)</f>
        <v>0</v>
      </c>
      <c r="W52" s="231"/>
      <c r="X52" s="231" t="s">
        <v>135</v>
      </c>
      <c r="Y52" s="212"/>
      <c r="Z52" s="212"/>
      <c r="AA52" s="212"/>
      <c r="AB52" s="212"/>
      <c r="AC52" s="212"/>
      <c r="AD52" s="212"/>
      <c r="AE52" s="212"/>
      <c r="AF52" s="212"/>
      <c r="AG52" s="212" t="s">
        <v>136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29"/>
      <c r="B53" s="230"/>
      <c r="C53" s="260" t="s">
        <v>170</v>
      </c>
      <c r="D53" s="233"/>
      <c r="E53" s="234">
        <v>0.86</v>
      </c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12"/>
      <c r="Z53" s="212"/>
      <c r="AA53" s="212"/>
      <c r="AB53" s="212"/>
      <c r="AC53" s="212"/>
      <c r="AD53" s="212"/>
      <c r="AE53" s="212"/>
      <c r="AF53" s="212"/>
      <c r="AG53" s="212" t="s">
        <v>127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42">
        <v>14</v>
      </c>
      <c r="B54" s="243" t="s">
        <v>171</v>
      </c>
      <c r="C54" s="259" t="s">
        <v>172</v>
      </c>
      <c r="D54" s="244" t="s">
        <v>130</v>
      </c>
      <c r="E54" s="245">
        <v>10.34</v>
      </c>
      <c r="F54" s="246"/>
      <c r="G54" s="247">
        <f>ROUND(E54*F54,2)</f>
        <v>0</v>
      </c>
      <c r="H54" s="232"/>
      <c r="I54" s="231">
        <f>ROUND(E54*H54,2)</f>
        <v>0</v>
      </c>
      <c r="J54" s="232"/>
      <c r="K54" s="231">
        <f>ROUND(E54*J54,2)</f>
        <v>0</v>
      </c>
      <c r="L54" s="231">
        <v>21</v>
      </c>
      <c r="M54" s="231">
        <f>G54*(1+L54/100)</f>
        <v>0</v>
      </c>
      <c r="N54" s="231">
        <v>0</v>
      </c>
      <c r="O54" s="231">
        <f>ROUND(E54*N54,2)</f>
        <v>0</v>
      </c>
      <c r="P54" s="231">
        <v>0</v>
      </c>
      <c r="Q54" s="231">
        <f>ROUND(E54*P54,2)</f>
        <v>0</v>
      </c>
      <c r="R54" s="231"/>
      <c r="S54" s="231" t="s">
        <v>123</v>
      </c>
      <c r="T54" s="231" t="s">
        <v>124</v>
      </c>
      <c r="U54" s="231">
        <v>0</v>
      </c>
      <c r="V54" s="231">
        <f>ROUND(E54*U54,2)</f>
        <v>0</v>
      </c>
      <c r="W54" s="231"/>
      <c r="X54" s="231" t="s">
        <v>135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136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29"/>
      <c r="B55" s="230"/>
      <c r="C55" s="260" t="s">
        <v>173</v>
      </c>
      <c r="D55" s="233"/>
      <c r="E55" s="234">
        <v>4.12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12"/>
      <c r="Z55" s="212"/>
      <c r="AA55" s="212"/>
      <c r="AB55" s="212"/>
      <c r="AC55" s="212"/>
      <c r="AD55" s="212"/>
      <c r="AE55" s="212"/>
      <c r="AF55" s="212"/>
      <c r="AG55" s="212" t="s">
        <v>127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29"/>
      <c r="B56" s="230"/>
      <c r="C56" s="260" t="s">
        <v>174</v>
      </c>
      <c r="D56" s="233"/>
      <c r="E56" s="234">
        <v>6.22</v>
      </c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12"/>
      <c r="Z56" s="212"/>
      <c r="AA56" s="212"/>
      <c r="AB56" s="212"/>
      <c r="AC56" s="212"/>
      <c r="AD56" s="212"/>
      <c r="AE56" s="212"/>
      <c r="AF56" s="212"/>
      <c r="AG56" s="212" t="s">
        <v>127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22.5" outlineLevel="1" x14ac:dyDescent="0.2">
      <c r="A57" s="242">
        <v>15</v>
      </c>
      <c r="B57" s="243" t="s">
        <v>175</v>
      </c>
      <c r="C57" s="259" t="s">
        <v>176</v>
      </c>
      <c r="D57" s="244" t="s">
        <v>122</v>
      </c>
      <c r="E57" s="245">
        <v>4</v>
      </c>
      <c r="F57" s="246"/>
      <c r="G57" s="247">
        <f>ROUND(E57*F57,2)</f>
        <v>0</v>
      </c>
      <c r="H57" s="232"/>
      <c r="I57" s="231">
        <f>ROUND(E57*H57,2)</f>
        <v>0</v>
      </c>
      <c r="J57" s="232"/>
      <c r="K57" s="231">
        <f>ROUND(E57*J57,2)</f>
        <v>0</v>
      </c>
      <c r="L57" s="231">
        <v>21</v>
      </c>
      <c r="M57" s="231">
        <f>G57*(1+L57/100)</f>
        <v>0</v>
      </c>
      <c r="N57" s="231">
        <v>0</v>
      </c>
      <c r="O57" s="231">
        <f>ROUND(E57*N57,2)</f>
        <v>0</v>
      </c>
      <c r="P57" s="231">
        <v>0</v>
      </c>
      <c r="Q57" s="231">
        <f>ROUND(E57*P57,2)</f>
        <v>0</v>
      </c>
      <c r="R57" s="231"/>
      <c r="S57" s="231" t="s">
        <v>123</v>
      </c>
      <c r="T57" s="231" t="s">
        <v>124</v>
      </c>
      <c r="U57" s="231">
        <v>0</v>
      </c>
      <c r="V57" s="231">
        <f>ROUND(E57*U57,2)</f>
        <v>0</v>
      </c>
      <c r="W57" s="231"/>
      <c r="X57" s="231" t="s">
        <v>135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136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29"/>
      <c r="B58" s="230"/>
      <c r="C58" s="260" t="s">
        <v>58</v>
      </c>
      <c r="D58" s="233"/>
      <c r="E58" s="234">
        <v>4</v>
      </c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12"/>
      <c r="Z58" s="212"/>
      <c r="AA58" s="212"/>
      <c r="AB58" s="212"/>
      <c r="AC58" s="212"/>
      <c r="AD58" s="212"/>
      <c r="AE58" s="212"/>
      <c r="AF58" s="212"/>
      <c r="AG58" s="212" t="s">
        <v>127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x14ac:dyDescent="0.2">
      <c r="A59" s="236" t="s">
        <v>118</v>
      </c>
      <c r="B59" s="237" t="s">
        <v>66</v>
      </c>
      <c r="C59" s="258" t="s">
        <v>67</v>
      </c>
      <c r="D59" s="238"/>
      <c r="E59" s="239"/>
      <c r="F59" s="240"/>
      <c r="G59" s="241">
        <f>SUMIF(AG60:AG61,"&lt;&gt;NOR",G60:G61)</f>
        <v>0</v>
      </c>
      <c r="H59" s="235"/>
      <c r="I59" s="235">
        <f>SUM(I60:I61)</f>
        <v>0</v>
      </c>
      <c r="J59" s="235"/>
      <c r="K59" s="235">
        <f>SUM(K60:K61)</f>
        <v>0</v>
      </c>
      <c r="L59" s="235"/>
      <c r="M59" s="235">
        <f>SUM(M60:M61)</f>
        <v>0</v>
      </c>
      <c r="N59" s="235"/>
      <c r="O59" s="235">
        <f>SUM(O60:O61)</f>
        <v>0.01</v>
      </c>
      <c r="P59" s="235"/>
      <c r="Q59" s="235">
        <f>SUM(Q60:Q61)</f>
        <v>0</v>
      </c>
      <c r="R59" s="235"/>
      <c r="S59" s="235"/>
      <c r="T59" s="235"/>
      <c r="U59" s="235"/>
      <c r="V59" s="235">
        <f>SUM(V60:V61)</f>
        <v>4.8600000000000003</v>
      </c>
      <c r="W59" s="235"/>
      <c r="X59" s="235"/>
      <c r="AG59" t="s">
        <v>119</v>
      </c>
    </row>
    <row r="60" spans="1:60" outlineLevel="1" x14ac:dyDescent="0.2">
      <c r="A60" s="242">
        <v>16</v>
      </c>
      <c r="B60" s="243" t="s">
        <v>177</v>
      </c>
      <c r="C60" s="259" t="s">
        <v>178</v>
      </c>
      <c r="D60" s="244" t="s">
        <v>122</v>
      </c>
      <c r="E60" s="245">
        <v>4</v>
      </c>
      <c r="F60" s="246"/>
      <c r="G60" s="247">
        <f>ROUND(E60*F60,2)</f>
        <v>0</v>
      </c>
      <c r="H60" s="232"/>
      <c r="I60" s="231">
        <f>ROUND(E60*H60,2)</f>
        <v>0</v>
      </c>
      <c r="J60" s="232"/>
      <c r="K60" s="231">
        <f>ROUND(E60*J60,2)</f>
        <v>0</v>
      </c>
      <c r="L60" s="231">
        <v>21</v>
      </c>
      <c r="M60" s="231">
        <f>G60*(1+L60/100)</f>
        <v>0</v>
      </c>
      <c r="N60" s="231">
        <v>1.41E-3</v>
      </c>
      <c r="O60" s="231">
        <f>ROUND(E60*N60,2)</f>
        <v>0.01</v>
      </c>
      <c r="P60" s="231">
        <v>0</v>
      </c>
      <c r="Q60" s="231">
        <f>ROUND(E60*P60,2)</f>
        <v>0</v>
      </c>
      <c r="R60" s="231"/>
      <c r="S60" s="231" t="s">
        <v>123</v>
      </c>
      <c r="T60" s="231" t="s">
        <v>124</v>
      </c>
      <c r="U60" s="231">
        <v>1.2150000000000001</v>
      </c>
      <c r="V60" s="231">
        <f>ROUND(E60*U60,2)</f>
        <v>4.8600000000000003</v>
      </c>
      <c r="W60" s="231"/>
      <c r="X60" s="231" t="s">
        <v>135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136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29"/>
      <c r="B61" s="230"/>
      <c r="C61" s="260" t="s">
        <v>58</v>
      </c>
      <c r="D61" s="233"/>
      <c r="E61" s="234">
        <v>4</v>
      </c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12"/>
      <c r="Z61" s="212"/>
      <c r="AA61" s="212"/>
      <c r="AB61" s="212"/>
      <c r="AC61" s="212"/>
      <c r="AD61" s="212"/>
      <c r="AE61" s="212"/>
      <c r="AF61" s="212"/>
      <c r="AG61" s="212" t="s">
        <v>127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25.5" x14ac:dyDescent="0.2">
      <c r="A62" s="236" t="s">
        <v>118</v>
      </c>
      <c r="B62" s="237" t="s">
        <v>68</v>
      </c>
      <c r="C62" s="258" t="s">
        <v>69</v>
      </c>
      <c r="D62" s="238"/>
      <c r="E62" s="239"/>
      <c r="F62" s="240"/>
      <c r="G62" s="241">
        <f>SUMIF(AG63:AG64,"&lt;&gt;NOR",G63:G64)</f>
        <v>0</v>
      </c>
      <c r="H62" s="235"/>
      <c r="I62" s="235">
        <f>SUM(I63:I64)</f>
        <v>0</v>
      </c>
      <c r="J62" s="235"/>
      <c r="K62" s="235">
        <f>SUM(K63:K64)</f>
        <v>0</v>
      </c>
      <c r="L62" s="235"/>
      <c r="M62" s="235">
        <f>SUM(M63:M64)</f>
        <v>0</v>
      </c>
      <c r="N62" s="235"/>
      <c r="O62" s="235">
        <f>SUM(O63:O64)</f>
        <v>0</v>
      </c>
      <c r="P62" s="235"/>
      <c r="Q62" s="235">
        <f>SUM(Q63:Q64)</f>
        <v>0</v>
      </c>
      <c r="R62" s="235"/>
      <c r="S62" s="235"/>
      <c r="T62" s="235"/>
      <c r="U62" s="235"/>
      <c r="V62" s="235">
        <f>SUM(V63:V64)</f>
        <v>12.88</v>
      </c>
      <c r="W62" s="235"/>
      <c r="X62" s="235"/>
      <c r="AG62" t="s">
        <v>119</v>
      </c>
    </row>
    <row r="63" spans="1:60" outlineLevel="1" x14ac:dyDescent="0.2">
      <c r="A63" s="242">
        <v>17</v>
      </c>
      <c r="B63" s="243" t="s">
        <v>179</v>
      </c>
      <c r="C63" s="259" t="s">
        <v>180</v>
      </c>
      <c r="D63" s="244" t="s">
        <v>134</v>
      </c>
      <c r="E63" s="245">
        <v>41.806199999999997</v>
      </c>
      <c r="F63" s="246"/>
      <c r="G63" s="247">
        <f>ROUND(E63*F63,2)</f>
        <v>0</v>
      </c>
      <c r="H63" s="232"/>
      <c r="I63" s="231">
        <f>ROUND(E63*H63,2)</f>
        <v>0</v>
      </c>
      <c r="J63" s="232"/>
      <c r="K63" s="231">
        <f>ROUND(E63*J63,2)</f>
        <v>0</v>
      </c>
      <c r="L63" s="231">
        <v>21</v>
      </c>
      <c r="M63" s="231">
        <f>G63*(1+L63/100)</f>
        <v>0</v>
      </c>
      <c r="N63" s="231">
        <v>4.0000000000000003E-5</v>
      </c>
      <c r="O63" s="231">
        <f>ROUND(E63*N63,2)</f>
        <v>0</v>
      </c>
      <c r="P63" s="231">
        <v>0</v>
      </c>
      <c r="Q63" s="231">
        <f>ROUND(E63*P63,2)</f>
        <v>0</v>
      </c>
      <c r="R63" s="231"/>
      <c r="S63" s="231" t="s">
        <v>123</v>
      </c>
      <c r="T63" s="231" t="s">
        <v>124</v>
      </c>
      <c r="U63" s="231">
        <v>0.308</v>
      </c>
      <c r="V63" s="231">
        <f>ROUND(E63*U63,2)</f>
        <v>12.88</v>
      </c>
      <c r="W63" s="231"/>
      <c r="X63" s="231" t="s">
        <v>125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126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22.5" outlineLevel="1" x14ac:dyDescent="0.2">
      <c r="A64" s="229"/>
      <c r="B64" s="230"/>
      <c r="C64" s="260" t="s">
        <v>146</v>
      </c>
      <c r="D64" s="233"/>
      <c r="E64" s="234">
        <v>41.81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12"/>
      <c r="Z64" s="212"/>
      <c r="AA64" s="212"/>
      <c r="AB64" s="212"/>
      <c r="AC64" s="212"/>
      <c r="AD64" s="212"/>
      <c r="AE64" s="212"/>
      <c r="AF64" s="212"/>
      <c r="AG64" s="212" t="s">
        <v>127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x14ac:dyDescent="0.2">
      <c r="A65" s="236" t="s">
        <v>118</v>
      </c>
      <c r="B65" s="237" t="s">
        <v>70</v>
      </c>
      <c r="C65" s="258" t="s">
        <v>71</v>
      </c>
      <c r="D65" s="238"/>
      <c r="E65" s="239"/>
      <c r="F65" s="240"/>
      <c r="G65" s="241">
        <f>SUMIF(AG66:AG97,"&lt;&gt;NOR",G66:G97)</f>
        <v>0</v>
      </c>
      <c r="H65" s="235"/>
      <c r="I65" s="235">
        <f>SUM(I66:I97)</f>
        <v>0</v>
      </c>
      <c r="J65" s="235"/>
      <c r="K65" s="235">
        <f>SUM(K66:K97)</f>
        <v>0</v>
      </c>
      <c r="L65" s="235"/>
      <c r="M65" s="235">
        <f>SUM(M66:M97)</f>
        <v>0</v>
      </c>
      <c r="N65" s="235"/>
      <c r="O65" s="235">
        <f>SUM(O66:O97)</f>
        <v>0.01</v>
      </c>
      <c r="P65" s="235"/>
      <c r="Q65" s="235">
        <f>SUM(Q66:Q97)</f>
        <v>30.15</v>
      </c>
      <c r="R65" s="235"/>
      <c r="S65" s="235"/>
      <c r="T65" s="235"/>
      <c r="U65" s="235"/>
      <c r="V65" s="235">
        <f>SUM(V66:V97)</f>
        <v>253.58</v>
      </c>
      <c r="W65" s="235"/>
      <c r="X65" s="235"/>
      <c r="AG65" t="s">
        <v>119</v>
      </c>
    </row>
    <row r="66" spans="1:60" outlineLevel="1" x14ac:dyDescent="0.2">
      <c r="A66" s="242">
        <v>18</v>
      </c>
      <c r="B66" s="243" t="s">
        <v>181</v>
      </c>
      <c r="C66" s="259" t="s">
        <v>182</v>
      </c>
      <c r="D66" s="244" t="s">
        <v>134</v>
      </c>
      <c r="E66" s="245">
        <v>154.1028</v>
      </c>
      <c r="F66" s="246"/>
      <c r="G66" s="247">
        <f>ROUND(E66*F66,2)</f>
        <v>0</v>
      </c>
      <c r="H66" s="232"/>
      <c r="I66" s="231">
        <f>ROUND(E66*H66,2)</f>
        <v>0</v>
      </c>
      <c r="J66" s="232"/>
      <c r="K66" s="231">
        <f>ROUND(E66*J66,2)</f>
        <v>0</v>
      </c>
      <c r="L66" s="231">
        <v>21</v>
      </c>
      <c r="M66" s="231">
        <f>G66*(1+L66/100)</f>
        <v>0</v>
      </c>
      <c r="N66" s="231">
        <v>0</v>
      </c>
      <c r="O66" s="231">
        <f>ROUND(E66*N66,2)</f>
        <v>0</v>
      </c>
      <c r="P66" s="231">
        <v>6.3E-2</v>
      </c>
      <c r="Q66" s="231">
        <f>ROUND(E66*P66,2)</f>
        <v>9.7100000000000009</v>
      </c>
      <c r="R66" s="231"/>
      <c r="S66" s="231" t="s">
        <v>123</v>
      </c>
      <c r="T66" s="231" t="s">
        <v>124</v>
      </c>
      <c r="U66" s="231">
        <v>1.006</v>
      </c>
      <c r="V66" s="231">
        <f>ROUND(E66*U66,2)</f>
        <v>155.03</v>
      </c>
      <c r="W66" s="231"/>
      <c r="X66" s="231" t="s">
        <v>125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126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29"/>
      <c r="B67" s="230"/>
      <c r="C67" s="262" t="s">
        <v>183</v>
      </c>
      <c r="D67" s="254"/>
      <c r="E67" s="254"/>
      <c r="F67" s="254"/>
      <c r="G67" s="254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12"/>
      <c r="Z67" s="212"/>
      <c r="AA67" s="212"/>
      <c r="AB67" s="212"/>
      <c r="AC67" s="212"/>
      <c r="AD67" s="212"/>
      <c r="AE67" s="212"/>
      <c r="AF67" s="212"/>
      <c r="AG67" s="212" t="s">
        <v>184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29"/>
      <c r="B68" s="230"/>
      <c r="C68" s="263" t="s">
        <v>185</v>
      </c>
      <c r="D68" s="255"/>
      <c r="E68" s="255"/>
      <c r="F68" s="255"/>
      <c r="G68" s="255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12"/>
      <c r="Z68" s="212"/>
      <c r="AA68" s="212"/>
      <c r="AB68" s="212"/>
      <c r="AC68" s="212"/>
      <c r="AD68" s="212"/>
      <c r="AE68" s="212"/>
      <c r="AF68" s="212"/>
      <c r="AG68" s="212" t="s">
        <v>184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29"/>
      <c r="B69" s="230"/>
      <c r="C69" s="263" t="s">
        <v>186</v>
      </c>
      <c r="D69" s="255"/>
      <c r="E69" s="255"/>
      <c r="F69" s="255"/>
      <c r="G69" s="255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12"/>
      <c r="Z69" s="212"/>
      <c r="AA69" s="212"/>
      <c r="AB69" s="212"/>
      <c r="AC69" s="212"/>
      <c r="AD69" s="212"/>
      <c r="AE69" s="212"/>
      <c r="AF69" s="212"/>
      <c r="AG69" s="212" t="s">
        <v>184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29"/>
      <c r="B70" s="230"/>
      <c r="C70" s="263" t="s">
        <v>187</v>
      </c>
      <c r="D70" s="255"/>
      <c r="E70" s="255"/>
      <c r="F70" s="255"/>
      <c r="G70" s="255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12"/>
      <c r="Z70" s="212"/>
      <c r="AA70" s="212"/>
      <c r="AB70" s="212"/>
      <c r="AC70" s="212"/>
      <c r="AD70" s="212"/>
      <c r="AE70" s="212"/>
      <c r="AF70" s="212"/>
      <c r="AG70" s="212" t="s">
        <v>184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29"/>
      <c r="B71" s="230"/>
      <c r="C71" s="260" t="s">
        <v>149</v>
      </c>
      <c r="D71" s="233"/>
      <c r="E71" s="234">
        <v>37.89</v>
      </c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12"/>
      <c r="Z71" s="212"/>
      <c r="AA71" s="212"/>
      <c r="AB71" s="212"/>
      <c r="AC71" s="212"/>
      <c r="AD71" s="212"/>
      <c r="AE71" s="212"/>
      <c r="AF71" s="212"/>
      <c r="AG71" s="212" t="s">
        <v>127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 x14ac:dyDescent="0.2">
      <c r="A72" s="229"/>
      <c r="B72" s="230"/>
      <c r="C72" s="260" t="s">
        <v>150</v>
      </c>
      <c r="D72" s="233"/>
      <c r="E72" s="234">
        <v>26.29</v>
      </c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12"/>
      <c r="Z72" s="212"/>
      <c r="AA72" s="212"/>
      <c r="AB72" s="212"/>
      <c r="AC72" s="212"/>
      <c r="AD72" s="212"/>
      <c r="AE72" s="212"/>
      <c r="AF72" s="212"/>
      <c r="AG72" s="212" t="s">
        <v>127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29"/>
      <c r="B73" s="230"/>
      <c r="C73" s="260" t="s">
        <v>151</v>
      </c>
      <c r="D73" s="233"/>
      <c r="E73" s="234">
        <v>28.52</v>
      </c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12"/>
      <c r="Z73" s="212"/>
      <c r="AA73" s="212"/>
      <c r="AB73" s="212"/>
      <c r="AC73" s="212"/>
      <c r="AD73" s="212"/>
      <c r="AE73" s="212"/>
      <c r="AF73" s="212"/>
      <c r="AG73" s="212" t="s">
        <v>127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29"/>
      <c r="B74" s="230"/>
      <c r="C74" s="260" t="s">
        <v>152</v>
      </c>
      <c r="D74" s="233"/>
      <c r="E74" s="234">
        <v>29.89</v>
      </c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12"/>
      <c r="Z74" s="212"/>
      <c r="AA74" s="212"/>
      <c r="AB74" s="212"/>
      <c r="AC74" s="212"/>
      <c r="AD74" s="212"/>
      <c r="AE74" s="212"/>
      <c r="AF74" s="212"/>
      <c r="AG74" s="212" t="s">
        <v>127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29"/>
      <c r="B75" s="230"/>
      <c r="C75" s="260" t="s">
        <v>153</v>
      </c>
      <c r="D75" s="233"/>
      <c r="E75" s="234">
        <v>18.84</v>
      </c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12"/>
      <c r="Z75" s="212"/>
      <c r="AA75" s="212"/>
      <c r="AB75" s="212"/>
      <c r="AC75" s="212"/>
      <c r="AD75" s="212"/>
      <c r="AE75" s="212"/>
      <c r="AF75" s="212"/>
      <c r="AG75" s="212" t="s">
        <v>127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29"/>
      <c r="B76" s="230"/>
      <c r="C76" s="260" t="s">
        <v>154</v>
      </c>
      <c r="D76" s="233"/>
      <c r="E76" s="234">
        <v>12.68</v>
      </c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12"/>
      <c r="Z76" s="212"/>
      <c r="AA76" s="212"/>
      <c r="AB76" s="212"/>
      <c r="AC76" s="212"/>
      <c r="AD76" s="212"/>
      <c r="AE76" s="212"/>
      <c r="AF76" s="212"/>
      <c r="AG76" s="212" t="s">
        <v>127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22.5" outlineLevel="1" x14ac:dyDescent="0.2">
      <c r="A77" s="242">
        <v>19</v>
      </c>
      <c r="B77" s="243" t="s">
        <v>188</v>
      </c>
      <c r="C77" s="259" t="s">
        <v>189</v>
      </c>
      <c r="D77" s="244" t="s">
        <v>122</v>
      </c>
      <c r="E77" s="245">
        <v>4</v>
      </c>
      <c r="F77" s="246"/>
      <c r="G77" s="247">
        <f>ROUND(E77*F77,2)</f>
        <v>0</v>
      </c>
      <c r="H77" s="232"/>
      <c r="I77" s="231">
        <f>ROUND(E77*H77,2)</f>
        <v>0</v>
      </c>
      <c r="J77" s="232"/>
      <c r="K77" s="231">
        <f>ROUND(E77*J77,2)</f>
        <v>0</v>
      </c>
      <c r="L77" s="231">
        <v>21</v>
      </c>
      <c r="M77" s="231">
        <f>G77*(1+L77/100)</f>
        <v>0</v>
      </c>
      <c r="N77" s="231">
        <v>0</v>
      </c>
      <c r="O77" s="231">
        <f>ROUND(E77*N77,2)</f>
        <v>0</v>
      </c>
      <c r="P77" s="231">
        <v>2</v>
      </c>
      <c r="Q77" s="231">
        <f>ROUND(E77*P77,2)</f>
        <v>8</v>
      </c>
      <c r="R77" s="231"/>
      <c r="S77" s="231" t="s">
        <v>123</v>
      </c>
      <c r="T77" s="231" t="s">
        <v>124</v>
      </c>
      <c r="U77" s="231">
        <v>6.4359999999999999</v>
      </c>
      <c r="V77" s="231">
        <f>ROUND(E77*U77,2)</f>
        <v>25.74</v>
      </c>
      <c r="W77" s="231"/>
      <c r="X77" s="231" t="s">
        <v>125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126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29"/>
      <c r="B78" s="230"/>
      <c r="C78" s="262" t="s">
        <v>190</v>
      </c>
      <c r="D78" s="254"/>
      <c r="E78" s="254"/>
      <c r="F78" s="254"/>
      <c r="G78" s="254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12"/>
      <c r="Z78" s="212"/>
      <c r="AA78" s="212"/>
      <c r="AB78" s="212"/>
      <c r="AC78" s="212"/>
      <c r="AD78" s="212"/>
      <c r="AE78" s="212"/>
      <c r="AF78" s="212"/>
      <c r="AG78" s="212" t="s">
        <v>184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29"/>
      <c r="B79" s="230"/>
      <c r="C79" s="260" t="s">
        <v>58</v>
      </c>
      <c r="D79" s="233"/>
      <c r="E79" s="234">
        <v>4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12"/>
      <c r="Z79" s="212"/>
      <c r="AA79" s="212"/>
      <c r="AB79" s="212"/>
      <c r="AC79" s="212"/>
      <c r="AD79" s="212"/>
      <c r="AE79" s="212"/>
      <c r="AF79" s="212"/>
      <c r="AG79" s="212" t="s">
        <v>127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42">
        <v>20</v>
      </c>
      <c r="B80" s="243" t="s">
        <v>191</v>
      </c>
      <c r="C80" s="259" t="s">
        <v>192</v>
      </c>
      <c r="D80" s="244" t="s">
        <v>193</v>
      </c>
      <c r="E80" s="245">
        <v>0.40751999999999999</v>
      </c>
      <c r="F80" s="246"/>
      <c r="G80" s="247">
        <f>ROUND(E80*F80,2)</f>
        <v>0</v>
      </c>
      <c r="H80" s="232"/>
      <c r="I80" s="231">
        <f>ROUND(E80*H80,2)</f>
        <v>0</v>
      </c>
      <c r="J80" s="232"/>
      <c r="K80" s="231">
        <f>ROUND(E80*J80,2)</f>
        <v>0</v>
      </c>
      <c r="L80" s="231">
        <v>21</v>
      </c>
      <c r="M80" s="231">
        <f>G80*(1+L80/100)</f>
        <v>0</v>
      </c>
      <c r="N80" s="231">
        <v>1.1000000000000001E-3</v>
      </c>
      <c r="O80" s="231">
        <f>ROUND(E80*N80,2)</f>
        <v>0</v>
      </c>
      <c r="P80" s="231">
        <v>1.175</v>
      </c>
      <c r="Q80" s="231">
        <f>ROUND(E80*P80,2)</f>
        <v>0.48</v>
      </c>
      <c r="R80" s="231"/>
      <c r="S80" s="231" t="s">
        <v>123</v>
      </c>
      <c r="T80" s="231" t="s">
        <v>124</v>
      </c>
      <c r="U80" s="231">
        <v>1.2829999999999999</v>
      </c>
      <c r="V80" s="231">
        <f>ROUND(E80*U80,2)</f>
        <v>0.52</v>
      </c>
      <c r="W80" s="231"/>
      <c r="X80" s="231" t="s">
        <v>125</v>
      </c>
      <c r="Y80" s="212"/>
      <c r="Z80" s="212"/>
      <c r="AA80" s="212"/>
      <c r="AB80" s="212"/>
      <c r="AC80" s="212"/>
      <c r="AD80" s="212"/>
      <c r="AE80" s="212"/>
      <c r="AF80" s="212"/>
      <c r="AG80" s="212" t="s">
        <v>126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29"/>
      <c r="B81" s="230"/>
      <c r="C81" s="260" t="s">
        <v>194</v>
      </c>
      <c r="D81" s="233"/>
      <c r="E81" s="234">
        <v>0.26</v>
      </c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12"/>
      <c r="Z81" s="212"/>
      <c r="AA81" s="212"/>
      <c r="AB81" s="212"/>
      <c r="AC81" s="212"/>
      <c r="AD81" s="212"/>
      <c r="AE81" s="212"/>
      <c r="AF81" s="212"/>
      <c r="AG81" s="212" t="s">
        <v>127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29"/>
      <c r="B82" s="230"/>
      <c r="C82" s="260" t="s">
        <v>195</v>
      </c>
      <c r="D82" s="233"/>
      <c r="E82" s="234">
        <v>0.15</v>
      </c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12"/>
      <c r="Z82" s="212"/>
      <c r="AA82" s="212"/>
      <c r="AB82" s="212"/>
      <c r="AC82" s="212"/>
      <c r="AD82" s="212"/>
      <c r="AE82" s="212"/>
      <c r="AF82" s="212"/>
      <c r="AG82" s="212" t="s">
        <v>127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42">
        <v>21</v>
      </c>
      <c r="B83" s="243" t="s">
        <v>196</v>
      </c>
      <c r="C83" s="259" t="s">
        <v>197</v>
      </c>
      <c r="D83" s="244" t="s">
        <v>134</v>
      </c>
      <c r="E83" s="245">
        <v>41.806199999999997</v>
      </c>
      <c r="F83" s="246"/>
      <c r="G83" s="247">
        <f>ROUND(E83*F83,2)</f>
        <v>0</v>
      </c>
      <c r="H83" s="232"/>
      <c r="I83" s="231">
        <f>ROUND(E83*H83,2)</f>
        <v>0</v>
      </c>
      <c r="J83" s="232"/>
      <c r="K83" s="231">
        <f>ROUND(E83*J83,2)</f>
        <v>0</v>
      </c>
      <c r="L83" s="231">
        <v>21</v>
      </c>
      <c r="M83" s="231">
        <f>G83*(1+L83/100)</f>
        <v>0</v>
      </c>
      <c r="N83" s="231">
        <v>3.3E-4</v>
      </c>
      <c r="O83" s="231">
        <f>ROUND(E83*N83,2)</f>
        <v>0.01</v>
      </c>
      <c r="P83" s="231">
        <v>1.183E-2</v>
      </c>
      <c r="Q83" s="231">
        <f>ROUND(E83*P83,2)</f>
        <v>0.49</v>
      </c>
      <c r="R83" s="231"/>
      <c r="S83" s="231" t="s">
        <v>123</v>
      </c>
      <c r="T83" s="231" t="s">
        <v>124</v>
      </c>
      <c r="U83" s="231">
        <v>0.34599999999999997</v>
      </c>
      <c r="V83" s="231">
        <f>ROUND(E83*U83,2)</f>
        <v>14.46</v>
      </c>
      <c r="W83" s="231"/>
      <c r="X83" s="231" t="s">
        <v>125</v>
      </c>
      <c r="Y83" s="212"/>
      <c r="Z83" s="212"/>
      <c r="AA83" s="212"/>
      <c r="AB83" s="212"/>
      <c r="AC83" s="212"/>
      <c r="AD83" s="212"/>
      <c r="AE83" s="212"/>
      <c r="AF83" s="212"/>
      <c r="AG83" s="212" t="s">
        <v>126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 x14ac:dyDescent="0.2">
      <c r="A84" s="229"/>
      <c r="B84" s="230"/>
      <c r="C84" s="260" t="s">
        <v>146</v>
      </c>
      <c r="D84" s="233"/>
      <c r="E84" s="234">
        <v>41.81</v>
      </c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12"/>
      <c r="Z84" s="212"/>
      <c r="AA84" s="212"/>
      <c r="AB84" s="212"/>
      <c r="AC84" s="212"/>
      <c r="AD84" s="212"/>
      <c r="AE84" s="212"/>
      <c r="AF84" s="212"/>
      <c r="AG84" s="212" t="s">
        <v>127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22.5" outlineLevel="1" x14ac:dyDescent="0.2">
      <c r="A85" s="242">
        <v>22</v>
      </c>
      <c r="B85" s="243" t="s">
        <v>198</v>
      </c>
      <c r="C85" s="259" t="s">
        <v>199</v>
      </c>
      <c r="D85" s="244" t="s">
        <v>134</v>
      </c>
      <c r="E85" s="245">
        <v>41.806199999999997</v>
      </c>
      <c r="F85" s="246"/>
      <c r="G85" s="247">
        <f>ROUND(E85*F85,2)</f>
        <v>0</v>
      </c>
      <c r="H85" s="232"/>
      <c r="I85" s="231">
        <f>ROUND(E85*H85,2)</f>
        <v>0</v>
      </c>
      <c r="J85" s="232"/>
      <c r="K85" s="231">
        <f>ROUND(E85*J85,2)</f>
        <v>0</v>
      </c>
      <c r="L85" s="231">
        <v>21</v>
      </c>
      <c r="M85" s="231">
        <f>G85*(1+L85/100)</f>
        <v>0</v>
      </c>
      <c r="N85" s="231">
        <v>0</v>
      </c>
      <c r="O85" s="231">
        <f>ROUND(E85*N85,2)</f>
        <v>0</v>
      </c>
      <c r="P85" s="231">
        <v>0.02</v>
      </c>
      <c r="Q85" s="231">
        <f>ROUND(E85*P85,2)</f>
        <v>0.84</v>
      </c>
      <c r="R85" s="231"/>
      <c r="S85" s="231" t="s">
        <v>123</v>
      </c>
      <c r="T85" s="231" t="s">
        <v>124</v>
      </c>
      <c r="U85" s="231">
        <v>0.23</v>
      </c>
      <c r="V85" s="231">
        <f>ROUND(E85*U85,2)</f>
        <v>9.6199999999999992</v>
      </c>
      <c r="W85" s="231"/>
      <c r="X85" s="231" t="s">
        <v>125</v>
      </c>
      <c r="Y85" s="212"/>
      <c r="Z85" s="212"/>
      <c r="AA85" s="212"/>
      <c r="AB85" s="212"/>
      <c r="AC85" s="212"/>
      <c r="AD85" s="212"/>
      <c r="AE85" s="212"/>
      <c r="AF85" s="212"/>
      <c r="AG85" s="212" t="s">
        <v>126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22.5" outlineLevel="1" x14ac:dyDescent="0.2">
      <c r="A86" s="229"/>
      <c r="B86" s="230"/>
      <c r="C86" s="260" t="s">
        <v>146</v>
      </c>
      <c r="D86" s="233"/>
      <c r="E86" s="234">
        <v>41.81</v>
      </c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12"/>
      <c r="Z86" s="212"/>
      <c r="AA86" s="212"/>
      <c r="AB86" s="212"/>
      <c r="AC86" s="212"/>
      <c r="AD86" s="212"/>
      <c r="AE86" s="212"/>
      <c r="AF86" s="212"/>
      <c r="AG86" s="212" t="s">
        <v>127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42">
        <v>23</v>
      </c>
      <c r="B87" s="243" t="s">
        <v>200</v>
      </c>
      <c r="C87" s="259" t="s">
        <v>201</v>
      </c>
      <c r="D87" s="244" t="s">
        <v>122</v>
      </c>
      <c r="E87" s="245">
        <v>2</v>
      </c>
      <c r="F87" s="246"/>
      <c r="G87" s="247">
        <f>ROUND(E87*F87,2)</f>
        <v>0</v>
      </c>
      <c r="H87" s="232"/>
      <c r="I87" s="231">
        <f>ROUND(E87*H87,2)</f>
        <v>0</v>
      </c>
      <c r="J87" s="232"/>
      <c r="K87" s="231">
        <f>ROUND(E87*J87,2)</f>
        <v>0</v>
      </c>
      <c r="L87" s="231">
        <v>21</v>
      </c>
      <c r="M87" s="231">
        <f>G87*(1+L87/100)</f>
        <v>0</v>
      </c>
      <c r="N87" s="231">
        <v>0</v>
      </c>
      <c r="O87" s="231">
        <f>ROUND(E87*N87,2)</f>
        <v>0</v>
      </c>
      <c r="P87" s="231">
        <v>0</v>
      </c>
      <c r="Q87" s="231">
        <f>ROUND(E87*P87,2)</f>
        <v>0</v>
      </c>
      <c r="R87" s="231"/>
      <c r="S87" s="231" t="s">
        <v>123</v>
      </c>
      <c r="T87" s="231" t="s">
        <v>124</v>
      </c>
      <c r="U87" s="231">
        <v>0.05</v>
      </c>
      <c r="V87" s="231">
        <f>ROUND(E87*U87,2)</f>
        <v>0.1</v>
      </c>
      <c r="W87" s="231"/>
      <c r="X87" s="231" t="s">
        <v>125</v>
      </c>
      <c r="Y87" s="212"/>
      <c r="Z87" s="212"/>
      <c r="AA87" s="212"/>
      <c r="AB87" s="212"/>
      <c r="AC87" s="212"/>
      <c r="AD87" s="212"/>
      <c r="AE87" s="212"/>
      <c r="AF87" s="212"/>
      <c r="AG87" s="212" t="s">
        <v>126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29"/>
      <c r="B88" s="230"/>
      <c r="C88" s="260" t="s">
        <v>202</v>
      </c>
      <c r="D88" s="233"/>
      <c r="E88" s="234">
        <v>2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12"/>
      <c r="Z88" s="212"/>
      <c r="AA88" s="212"/>
      <c r="AB88" s="212"/>
      <c r="AC88" s="212"/>
      <c r="AD88" s="212"/>
      <c r="AE88" s="212"/>
      <c r="AF88" s="212"/>
      <c r="AG88" s="212" t="s">
        <v>127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42">
        <v>24</v>
      </c>
      <c r="B89" s="243" t="s">
        <v>203</v>
      </c>
      <c r="C89" s="259" t="s">
        <v>204</v>
      </c>
      <c r="D89" s="244" t="s">
        <v>134</v>
      </c>
      <c r="E89" s="245">
        <v>2</v>
      </c>
      <c r="F89" s="246"/>
      <c r="G89" s="247">
        <f>ROUND(E89*F89,2)</f>
        <v>0</v>
      </c>
      <c r="H89" s="232"/>
      <c r="I89" s="231">
        <f>ROUND(E89*H89,2)</f>
        <v>0</v>
      </c>
      <c r="J89" s="232"/>
      <c r="K89" s="231">
        <f>ROUND(E89*J89,2)</f>
        <v>0</v>
      </c>
      <c r="L89" s="231">
        <v>21</v>
      </c>
      <c r="M89" s="231">
        <f>G89*(1+L89/100)</f>
        <v>0</v>
      </c>
      <c r="N89" s="231">
        <v>1.17E-3</v>
      </c>
      <c r="O89" s="231">
        <f>ROUND(E89*N89,2)</f>
        <v>0</v>
      </c>
      <c r="P89" s="231">
        <v>7.5999999999999998E-2</v>
      </c>
      <c r="Q89" s="231">
        <f>ROUND(E89*P89,2)</f>
        <v>0.15</v>
      </c>
      <c r="R89" s="231"/>
      <c r="S89" s="231" t="s">
        <v>123</v>
      </c>
      <c r="T89" s="231" t="s">
        <v>124</v>
      </c>
      <c r="U89" s="231">
        <v>0.93899999999999995</v>
      </c>
      <c r="V89" s="231">
        <f>ROUND(E89*U89,2)</f>
        <v>1.88</v>
      </c>
      <c r="W89" s="231"/>
      <c r="X89" s="231" t="s">
        <v>125</v>
      </c>
      <c r="Y89" s="212"/>
      <c r="Z89" s="212"/>
      <c r="AA89" s="212"/>
      <c r="AB89" s="212"/>
      <c r="AC89" s="212"/>
      <c r="AD89" s="212"/>
      <c r="AE89" s="212"/>
      <c r="AF89" s="212"/>
      <c r="AG89" s="212" t="s">
        <v>126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29"/>
      <c r="B90" s="230"/>
      <c r="C90" s="260" t="s">
        <v>202</v>
      </c>
      <c r="D90" s="233"/>
      <c r="E90" s="234">
        <v>2</v>
      </c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12"/>
      <c r="Z90" s="212"/>
      <c r="AA90" s="212"/>
      <c r="AB90" s="212"/>
      <c r="AC90" s="212"/>
      <c r="AD90" s="212"/>
      <c r="AE90" s="212"/>
      <c r="AF90" s="212"/>
      <c r="AG90" s="212" t="s">
        <v>127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42">
        <v>25</v>
      </c>
      <c r="B91" s="243" t="s">
        <v>205</v>
      </c>
      <c r="C91" s="259" t="s">
        <v>206</v>
      </c>
      <c r="D91" s="244" t="s">
        <v>134</v>
      </c>
      <c r="E91" s="245">
        <v>154.1028</v>
      </c>
      <c r="F91" s="246"/>
      <c r="G91" s="247">
        <f>ROUND(E91*F91,2)</f>
        <v>0</v>
      </c>
      <c r="H91" s="232"/>
      <c r="I91" s="231">
        <f>ROUND(E91*H91,2)</f>
        <v>0</v>
      </c>
      <c r="J91" s="232"/>
      <c r="K91" s="231">
        <f>ROUND(E91*J91,2)</f>
        <v>0</v>
      </c>
      <c r="L91" s="231">
        <v>21</v>
      </c>
      <c r="M91" s="231">
        <f>G91*(1+L91/100)</f>
        <v>0</v>
      </c>
      <c r="N91" s="231">
        <v>0</v>
      </c>
      <c r="O91" s="231">
        <f>ROUND(E91*N91,2)</f>
        <v>0</v>
      </c>
      <c r="P91" s="231">
        <v>6.8000000000000005E-2</v>
      </c>
      <c r="Q91" s="231">
        <f>ROUND(E91*P91,2)</f>
        <v>10.48</v>
      </c>
      <c r="R91" s="231"/>
      <c r="S91" s="231" t="s">
        <v>123</v>
      </c>
      <c r="T91" s="231" t="s">
        <v>124</v>
      </c>
      <c r="U91" s="231">
        <v>0.3</v>
      </c>
      <c r="V91" s="231">
        <f>ROUND(E91*U91,2)</f>
        <v>46.23</v>
      </c>
      <c r="W91" s="231"/>
      <c r="X91" s="231" t="s">
        <v>125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126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29"/>
      <c r="B92" s="230"/>
      <c r="C92" s="260" t="s">
        <v>149</v>
      </c>
      <c r="D92" s="233"/>
      <c r="E92" s="234">
        <v>37.89</v>
      </c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12"/>
      <c r="Z92" s="212"/>
      <c r="AA92" s="212"/>
      <c r="AB92" s="212"/>
      <c r="AC92" s="212"/>
      <c r="AD92" s="212"/>
      <c r="AE92" s="212"/>
      <c r="AF92" s="212"/>
      <c r="AG92" s="212" t="s">
        <v>127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ht="22.5" outlineLevel="1" x14ac:dyDescent="0.2">
      <c r="A93" s="229"/>
      <c r="B93" s="230"/>
      <c r="C93" s="260" t="s">
        <v>150</v>
      </c>
      <c r="D93" s="233"/>
      <c r="E93" s="234">
        <v>26.29</v>
      </c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12"/>
      <c r="Z93" s="212"/>
      <c r="AA93" s="212"/>
      <c r="AB93" s="212"/>
      <c r="AC93" s="212"/>
      <c r="AD93" s="212"/>
      <c r="AE93" s="212"/>
      <c r="AF93" s="212"/>
      <c r="AG93" s="212" t="s">
        <v>127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29"/>
      <c r="B94" s="230"/>
      <c r="C94" s="260" t="s">
        <v>151</v>
      </c>
      <c r="D94" s="233"/>
      <c r="E94" s="234">
        <v>28.52</v>
      </c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12"/>
      <c r="Z94" s="212"/>
      <c r="AA94" s="212"/>
      <c r="AB94" s="212"/>
      <c r="AC94" s="212"/>
      <c r="AD94" s="212"/>
      <c r="AE94" s="212"/>
      <c r="AF94" s="212"/>
      <c r="AG94" s="212" t="s">
        <v>127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29"/>
      <c r="B95" s="230"/>
      <c r="C95" s="260" t="s">
        <v>152</v>
      </c>
      <c r="D95" s="233"/>
      <c r="E95" s="234">
        <v>29.89</v>
      </c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12"/>
      <c r="Z95" s="212"/>
      <c r="AA95" s="212"/>
      <c r="AB95" s="212"/>
      <c r="AC95" s="212"/>
      <c r="AD95" s="212"/>
      <c r="AE95" s="212"/>
      <c r="AF95" s="212"/>
      <c r="AG95" s="212" t="s">
        <v>127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29"/>
      <c r="B96" s="230"/>
      <c r="C96" s="260" t="s">
        <v>153</v>
      </c>
      <c r="D96" s="233"/>
      <c r="E96" s="234">
        <v>18.84</v>
      </c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12"/>
      <c r="Z96" s="212"/>
      <c r="AA96" s="212"/>
      <c r="AB96" s="212"/>
      <c r="AC96" s="212"/>
      <c r="AD96" s="212"/>
      <c r="AE96" s="212"/>
      <c r="AF96" s="212"/>
      <c r="AG96" s="212" t="s">
        <v>127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29"/>
      <c r="B97" s="230"/>
      <c r="C97" s="260" t="s">
        <v>154</v>
      </c>
      <c r="D97" s="233"/>
      <c r="E97" s="234">
        <v>12.68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12"/>
      <c r="Z97" s="212"/>
      <c r="AA97" s="212"/>
      <c r="AB97" s="212"/>
      <c r="AC97" s="212"/>
      <c r="AD97" s="212"/>
      <c r="AE97" s="212"/>
      <c r="AF97" s="212"/>
      <c r="AG97" s="212" t="s">
        <v>127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x14ac:dyDescent="0.2">
      <c r="A98" s="236" t="s">
        <v>118</v>
      </c>
      <c r="B98" s="237" t="s">
        <v>72</v>
      </c>
      <c r="C98" s="258" t="s">
        <v>73</v>
      </c>
      <c r="D98" s="238"/>
      <c r="E98" s="239"/>
      <c r="F98" s="240"/>
      <c r="G98" s="241">
        <f>SUMIF(AG99:AG99,"&lt;&gt;NOR",G99:G99)</f>
        <v>0</v>
      </c>
      <c r="H98" s="235"/>
      <c r="I98" s="235">
        <f>SUM(I99:I99)</f>
        <v>0</v>
      </c>
      <c r="J98" s="235"/>
      <c r="K98" s="235">
        <f>SUM(K99:K99)</f>
        <v>0</v>
      </c>
      <c r="L98" s="235"/>
      <c r="M98" s="235">
        <f>SUM(M99:M99)</f>
        <v>0</v>
      </c>
      <c r="N98" s="235"/>
      <c r="O98" s="235">
        <f>SUM(O99:O99)</f>
        <v>0</v>
      </c>
      <c r="P98" s="235"/>
      <c r="Q98" s="235">
        <f>SUM(Q99:Q99)</f>
        <v>0</v>
      </c>
      <c r="R98" s="235"/>
      <c r="S98" s="235"/>
      <c r="T98" s="235"/>
      <c r="U98" s="235"/>
      <c r="V98" s="235">
        <f>SUM(V99:V99)</f>
        <v>2.02</v>
      </c>
      <c r="W98" s="235"/>
      <c r="X98" s="235"/>
      <c r="AG98" t="s">
        <v>119</v>
      </c>
    </row>
    <row r="99" spans="1:60" outlineLevel="1" x14ac:dyDescent="0.2">
      <c r="A99" s="248">
        <v>26</v>
      </c>
      <c r="B99" s="249" t="s">
        <v>207</v>
      </c>
      <c r="C99" s="261" t="s">
        <v>208</v>
      </c>
      <c r="D99" s="250" t="s">
        <v>209</v>
      </c>
      <c r="E99" s="251">
        <v>2.3674300000000001</v>
      </c>
      <c r="F99" s="252"/>
      <c r="G99" s="253">
        <f>ROUND(E99*F99,2)</f>
        <v>0</v>
      </c>
      <c r="H99" s="232"/>
      <c r="I99" s="231">
        <f>ROUND(E99*H99,2)</f>
        <v>0</v>
      </c>
      <c r="J99" s="232"/>
      <c r="K99" s="231">
        <f>ROUND(E99*J99,2)</f>
        <v>0</v>
      </c>
      <c r="L99" s="231">
        <v>21</v>
      </c>
      <c r="M99" s="231">
        <f>G99*(1+L99/100)</f>
        <v>0</v>
      </c>
      <c r="N99" s="231">
        <v>0</v>
      </c>
      <c r="O99" s="231">
        <f>ROUND(E99*N99,2)</f>
        <v>0</v>
      </c>
      <c r="P99" s="231">
        <v>0</v>
      </c>
      <c r="Q99" s="231">
        <f>ROUND(E99*P99,2)</f>
        <v>0</v>
      </c>
      <c r="R99" s="231"/>
      <c r="S99" s="231" t="s">
        <v>123</v>
      </c>
      <c r="T99" s="231" t="s">
        <v>124</v>
      </c>
      <c r="U99" s="231">
        <v>0.85199999999999998</v>
      </c>
      <c r="V99" s="231">
        <f>ROUND(E99*U99,2)</f>
        <v>2.02</v>
      </c>
      <c r="W99" s="231"/>
      <c r="X99" s="231" t="s">
        <v>125</v>
      </c>
      <c r="Y99" s="212"/>
      <c r="Z99" s="212"/>
      <c r="AA99" s="212"/>
      <c r="AB99" s="212"/>
      <c r="AC99" s="212"/>
      <c r="AD99" s="212"/>
      <c r="AE99" s="212"/>
      <c r="AF99" s="212"/>
      <c r="AG99" s="212" t="s">
        <v>210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x14ac:dyDescent="0.2">
      <c r="A100" s="236" t="s">
        <v>118</v>
      </c>
      <c r="B100" s="237" t="s">
        <v>74</v>
      </c>
      <c r="C100" s="258" t="s">
        <v>75</v>
      </c>
      <c r="D100" s="238"/>
      <c r="E100" s="239"/>
      <c r="F100" s="240"/>
      <c r="G100" s="241">
        <f>SUMIF(AG101:AG134,"&lt;&gt;NOR",G101:G134)</f>
        <v>0</v>
      </c>
      <c r="H100" s="235"/>
      <c r="I100" s="235">
        <f>SUM(I101:I134)</f>
        <v>0</v>
      </c>
      <c r="J100" s="235"/>
      <c r="K100" s="235">
        <f>SUM(K101:K134)</f>
        <v>0</v>
      </c>
      <c r="L100" s="235"/>
      <c r="M100" s="235">
        <f>SUM(M101:M134)</f>
        <v>0</v>
      </c>
      <c r="N100" s="235"/>
      <c r="O100" s="235">
        <f>SUM(O101:O134)</f>
        <v>0</v>
      </c>
      <c r="P100" s="235"/>
      <c r="Q100" s="235">
        <f>SUM(Q101:Q134)</f>
        <v>0.47000000000000003</v>
      </c>
      <c r="R100" s="235"/>
      <c r="S100" s="235"/>
      <c r="T100" s="235"/>
      <c r="U100" s="235"/>
      <c r="V100" s="235">
        <f>SUM(V101:V134)</f>
        <v>10.94</v>
      </c>
      <c r="W100" s="235"/>
      <c r="X100" s="235"/>
      <c r="AG100" t="s">
        <v>119</v>
      </c>
    </row>
    <row r="101" spans="1:60" outlineLevel="1" x14ac:dyDescent="0.2">
      <c r="A101" s="242">
        <v>27</v>
      </c>
      <c r="B101" s="243" t="s">
        <v>211</v>
      </c>
      <c r="C101" s="259" t="s">
        <v>212</v>
      </c>
      <c r="D101" s="244" t="s">
        <v>213</v>
      </c>
      <c r="E101" s="245">
        <v>3</v>
      </c>
      <c r="F101" s="246"/>
      <c r="G101" s="247">
        <f>ROUND(E101*F101,2)</f>
        <v>0</v>
      </c>
      <c r="H101" s="232"/>
      <c r="I101" s="231">
        <f>ROUND(E101*H101,2)</f>
        <v>0</v>
      </c>
      <c r="J101" s="232"/>
      <c r="K101" s="231">
        <f>ROUND(E101*J101,2)</f>
        <v>0</v>
      </c>
      <c r="L101" s="231">
        <v>21</v>
      </c>
      <c r="M101" s="231">
        <f>G101*(1+L101/100)</f>
        <v>0</v>
      </c>
      <c r="N101" s="231">
        <v>0</v>
      </c>
      <c r="O101" s="231">
        <f>ROUND(E101*N101,2)</f>
        <v>0</v>
      </c>
      <c r="P101" s="231">
        <v>0.11088000000000001</v>
      </c>
      <c r="Q101" s="231">
        <f>ROUND(E101*P101,2)</f>
        <v>0.33</v>
      </c>
      <c r="R101" s="231"/>
      <c r="S101" s="231" t="s">
        <v>123</v>
      </c>
      <c r="T101" s="231" t="s">
        <v>124</v>
      </c>
      <c r="U101" s="231">
        <v>1.83</v>
      </c>
      <c r="V101" s="231">
        <f>ROUND(E101*U101,2)</f>
        <v>5.49</v>
      </c>
      <c r="W101" s="231"/>
      <c r="X101" s="231" t="s">
        <v>125</v>
      </c>
      <c r="Y101" s="212"/>
      <c r="Z101" s="212"/>
      <c r="AA101" s="212"/>
      <c r="AB101" s="212"/>
      <c r="AC101" s="212"/>
      <c r="AD101" s="212"/>
      <c r="AE101" s="212"/>
      <c r="AF101" s="212"/>
      <c r="AG101" s="212" t="s">
        <v>126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29"/>
      <c r="B102" s="230"/>
      <c r="C102" s="260" t="s">
        <v>56</v>
      </c>
      <c r="D102" s="233"/>
      <c r="E102" s="234">
        <v>3</v>
      </c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127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42">
        <v>28</v>
      </c>
      <c r="B103" s="243" t="s">
        <v>214</v>
      </c>
      <c r="C103" s="259" t="s">
        <v>215</v>
      </c>
      <c r="D103" s="244" t="s">
        <v>213</v>
      </c>
      <c r="E103" s="245">
        <v>7</v>
      </c>
      <c r="F103" s="246"/>
      <c r="G103" s="247">
        <f>ROUND(E103*F103,2)</f>
        <v>0</v>
      </c>
      <c r="H103" s="232"/>
      <c r="I103" s="231">
        <f>ROUND(E103*H103,2)</f>
        <v>0</v>
      </c>
      <c r="J103" s="232"/>
      <c r="K103" s="231">
        <f>ROUND(E103*J103,2)</f>
        <v>0</v>
      </c>
      <c r="L103" s="231">
        <v>21</v>
      </c>
      <c r="M103" s="231">
        <f>G103*(1+L103/100)</f>
        <v>0</v>
      </c>
      <c r="N103" s="231">
        <v>0</v>
      </c>
      <c r="O103" s="231">
        <f>ROUND(E103*N103,2)</f>
        <v>0</v>
      </c>
      <c r="P103" s="231">
        <v>1.9460000000000002E-2</v>
      </c>
      <c r="Q103" s="231">
        <f>ROUND(E103*P103,2)</f>
        <v>0.14000000000000001</v>
      </c>
      <c r="R103" s="231"/>
      <c r="S103" s="231" t="s">
        <v>123</v>
      </c>
      <c r="T103" s="231" t="s">
        <v>124</v>
      </c>
      <c r="U103" s="231">
        <v>0.38200000000000001</v>
      </c>
      <c r="V103" s="231">
        <f>ROUND(E103*U103,2)</f>
        <v>2.67</v>
      </c>
      <c r="W103" s="231"/>
      <c r="X103" s="231" t="s">
        <v>125</v>
      </c>
      <c r="Y103" s="212"/>
      <c r="Z103" s="212"/>
      <c r="AA103" s="212"/>
      <c r="AB103" s="212"/>
      <c r="AC103" s="212"/>
      <c r="AD103" s="212"/>
      <c r="AE103" s="212"/>
      <c r="AF103" s="212"/>
      <c r="AG103" s="212" t="s">
        <v>126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29"/>
      <c r="B104" s="230"/>
      <c r="C104" s="260" t="s">
        <v>216</v>
      </c>
      <c r="D104" s="233"/>
      <c r="E104" s="234">
        <v>7</v>
      </c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127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42">
        <v>29</v>
      </c>
      <c r="B105" s="243" t="s">
        <v>217</v>
      </c>
      <c r="C105" s="259" t="s">
        <v>218</v>
      </c>
      <c r="D105" s="244" t="s">
        <v>122</v>
      </c>
      <c r="E105" s="245">
        <v>8</v>
      </c>
      <c r="F105" s="246"/>
      <c r="G105" s="247">
        <f>ROUND(E105*F105,2)</f>
        <v>0</v>
      </c>
      <c r="H105" s="232"/>
      <c r="I105" s="231">
        <f>ROUND(E105*H105,2)</f>
        <v>0</v>
      </c>
      <c r="J105" s="232"/>
      <c r="K105" s="231">
        <f>ROUND(E105*J105,2)</f>
        <v>0</v>
      </c>
      <c r="L105" s="231">
        <v>21</v>
      </c>
      <c r="M105" s="231">
        <f>G105*(1+L105/100)</f>
        <v>0</v>
      </c>
      <c r="N105" s="231">
        <v>0</v>
      </c>
      <c r="O105" s="231">
        <f>ROUND(E105*N105,2)</f>
        <v>0</v>
      </c>
      <c r="P105" s="231">
        <v>0</v>
      </c>
      <c r="Q105" s="231">
        <f>ROUND(E105*P105,2)</f>
        <v>0</v>
      </c>
      <c r="R105" s="231"/>
      <c r="S105" s="231" t="s">
        <v>123</v>
      </c>
      <c r="T105" s="231" t="s">
        <v>124</v>
      </c>
      <c r="U105" s="231">
        <v>0.34699999999999998</v>
      </c>
      <c r="V105" s="231">
        <f>ROUND(E105*U105,2)</f>
        <v>2.78</v>
      </c>
      <c r="W105" s="231"/>
      <c r="X105" s="231" t="s">
        <v>135</v>
      </c>
      <c r="Y105" s="212"/>
      <c r="Z105" s="212"/>
      <c r="AA105" s="212"/>
      <c r="AB105" s="212"/>
      <c r="AC105" s="212"/>
      <c r="AD105" s="212"/>
      <c r="AE105" s="212"/>
      <c r="AF105" s="212"/>
      <c r="AG105" s="212" t="s">
        <v>136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29"/>
      <c r="B106" s="230"/>
      <c r="C106" s="260" t="s">
        <v>66</v>
      </c>
      <c r="D106" s="233"/>
      <c r="E106" s="234">
        <v>8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127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42">
        <v>30</v>
      </c>
      <c r="B107" s="243" t="s">
        <v>219</v>
      </c>
      <c r="C107" s="259" t="s">
        <v>220</v>
      </c>
      <c r="D107" s="244" t="s">
        <v>134</v>
      </c>
      <c r="E107" s="245">
        <v>6.5486000000000004</v>
      </c>
      <c r="F107" s="246"/>
      <c r="G107" s="247">
        <f>ROUND(E107*F107,2)</f>
        <v>0</v>
      </c>
      <c r="H107" s="232"/>
      <c r="I107" s="231">
        <f>ROUND(E107*H107,2)</f>
        <v>0</v>
      </c>
      <c r="J107" s="232"/>
      <c r="K107" s="231">
        <f>ROUND(E107*J107,2)</f>
        <v>0</v>
      </c>
      <c r="L107" s="231">
        <v>21</v>
      </c>
      <c r="M107" s="231">
        <f>G107*(1+L107/100)</f>
        <v>0</v>
      </c>
      <c r="N107" s="231">
        <v>0</v>
      </c>
      <c r="O107" s="231">
        <f>ROUND(E107*N107,2)</f>
        <v>0</v>
      </c>
      <c r="P107" s="231">
        <v>0</v>
      </c>
      <c r="Q107" s="231">
        <f>ROUND(E107*P107,2)</f>
        <v>0</v>
      </c>
      <c r="R107" s="231"/>
      <c r="S107" s="231" t="s">
        <v>123</v>
      </c>
      <c r="T107" s="231" t="s">
        <v>124</v>
      </c>
      <c r="U107" s="231">
        <v>0</v>
      </c>
      <c r="V107" s="231">
        <f>ROUND(E107*U107,2)</f>
        <v>0</v>
      </c>
      <c r="W107" s="231"/>
      <c r="X107" s="231" t="s">
        <v>135</v>
      </c>
      <c r="Y107" s="212"/>
      <c r="Z107" s="212"/>
      <c r="AA107" s="212"/>
      <c r="AB107" s="212"/>
      <c r="AC107" s="212"/>
      <c r="AD107" s="212"/>
      <c r="AE107" s="212"/>
      <c r="AF107" s="212"/>
      <c r="AG107" s="212" t="s">
        <v>136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29"/>
      <c r="B108" s="230"/>
      <c r="C108" s="260" t="s">
        <v>221</v>
      </c>
      <c r="D108" s="233"/>
      <c r="E108" s="234">
        <v>2.4500000000000002</v>
      </c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127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29"/>
      <c r="B109" s="230"/>
      <c r="C109" s="260" t="s">
        <v>222</v>
      </c>
      <c r="D109" s="233"/>
      <c r="E109" s="234">
        <v>4.0999999999999996</v>
      </c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127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42">
        <v>31</v>
      </c>
      <c r="B110" s="243" t="s">
        <v>223</v>
      </c>
      <c r="C110" s="259" t="s">
        <v>224</v>
      </c>
      <c r="D110" s="244" t="s">
        <v>122</v>
      </c>
      <c r="E110" s="245">
        <v>8</v>
      </c>
      <c r="F110" s="246"/>
      <c r="G110" s="247">
        <f>ROUND(E110*F110,2)</f>
        <v>0</v>
      </c>
      <c r="H110" s="232"/>
      <c r="I110" s="231">
        <f>ROUND(E110*H110,2)</f>
        <v>0</v>
      </c>
      <c r="J110" s="232"/>
      <c r="K110" s="231">
        <f>ROUND(E110*J110,2)</f>
        <v>0</v>
      </c>
      <c r="L110" s="231">
        <v>21</v>
      </c>
      <c r="M110" s="231">
        <f>G110*(1+L110/100)</f>
        <v>0</v>
      </c>
      <c r="N110" s="231">
        <v>0</v>
      </c>
      <c r="O110" s="231">
        <f>ROUND(E110*N110,2)</f>
        <v>0</v>
      </c>
      <c r="P110" s="231">
        <v>0</v>
      </c>
      <c r="Q110" s="231">
        <f>ROUND(E110*P110,2)</f>
        <v>0</v>
      </c>
      <c r="R110" s="231"/>
      <c r="S110" s="231" t="s">
        <v>123</v>
      </c>
      <c r="T110" s="231" t="s">
        <v>124</v>
      </c>
      <c r="U110" s="231">
        <v>0</v>
      </c>
      <c r="V110" s="231">
        <f>ROUND(E110*U110,2)</f>
        <v>0</v>
      </c>
      <c r="W110" s="231"/>
      <c r="X110" s="231" t="s">
        <v>135</v>
      </c>
      <c r="Y110" s="212"/>
      <c r="Z110" s="212"/>
      <c r="AA110" s="212"/>
      <c r="AB110" s="212"/>
      <c r="AC110" s="212"/>
      <c r="AD110" s="212"/>
      <c r="AE110" s="212"/>
      <c r="AF110" s="212"/>
      <c r="AG110" s="212" t="s">
        <v>136</v>
      </c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29"/>
      <c r="B111" s="230"/>
      <c r="C111" s="260" t="s">
        <v>66</v>
      </c>
      <c r="D111" s="233"/>
      <c r="E111" s="234">
        <v>8</v>
      </c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127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42">
        <v>32</v>
      </c>
      <c r="B112" s="243" t="s">
        <v>225</v>
      </c>
      <c r="C112" s="259" t="s">
        <v>226</v>
      </c>
      <c r="D112" s="244" t="s">
        <v>122</v>
      </c>
      <c r="E112" s="245">
        <v>8</v>
      </c>
      <c r="F112" s="246"/>
      <c r="G112" s="247">
        <f>ROUND(E112*F112,2)</f>
        <v>0</v>
      </c>
      <c r="H112" s="232"/>
      <c r="I112" s="231">
        <f>ROUND(E112*H112,2)</f>
        <v>0</v>
      </c>
      <c r="J112" s="232"/>
      <c r="K112" s="231">
        <f>ROUND(E112*J112,2)</f>
        <v>0</v>
      </c>
      <c r="L112" s="231">
        <v>21</v>
      </c>
      <c r="M112" s="231">
        <f>G112*(1+L112/100)</f>
        <v>0</v>
      </c>
      <c r="N112" s="231">
        <v>0</v>
      </c>
      <c r="O112" s="231">
        <f>ROUND(E112*N112,2)</f>
        <v>0</v>
      </c>
      <c r="P112" s="231">
        <v>0</v>
      </c>
      <c r="Q112" s="231">
        <f>ROUND(E112*P112,2)</f>
        <v>0</v>
      </c>
      <c r="R112" s="231"/>
      <c r="S112" s="231" t="s">
        <v>123</v>
      </c>
      <c r="T112" s="231" t="s">
        <v>124</v>
      </c>
      <c r="U112" s="231">
        <v>0</v>
      </c>
      <c r="V112" s="231">
        <f>ROUND(E112*U112,2)</f>
        <v>0</v>
      </c>
      <c r="W112" s="231"/>
      <c r="X112" s="231" t="s">
        <v>135</v>
      </c>
      <c r="Y112" s="212"/>
      <c r="Z112" s="212"/>
      <c r="AA112" s="212"/>
      <c r="AB112" s="212"/>
      <c r="AC112" s="212"/>
      <c r="AD112" s="212"/>
      <c r="AE112" s="212"/>
      <c r="AF112" s="212"/>
      <c r="AG112" s="212" t="s">
        <v>136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29"/>
      <c r="B113" s="230"/>
      <c r="C113" s="260" t="s">
        <v>66</v>
      </c>
      <c r="D113" s="233"/>
      <c r="E113" s="234">
        <v>8</v>
      </c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127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42">
        <v>33</v>
      </c>
      <c r="B114" s="243" t="s">
        <v>227</v>
      </c>
      <c r="C114" s="259" t="s">
        <v>228</v>
      </c>
      <c r="D114" s="244" t="s">
        <v>122</v>
      </c>
      <c r="E114" s="245">
        <v>3</v>
      </c>
      <c r="F114" s="246"/>
      <c r="G114" s="247">
        <f>ROUND(E114*F114,2)</f>
        <v>0</v>
      </c>
      <c r="H114" s="232"/>
      <c r="I114" s="231">
        <f>ROUND(E114*H114,2)</f>
        <v>0</v>
      </c>
      <c r="J114" s="232"/>
      <c r="K114" s="231">
        <f>ROUND(E114*J114,2)</f>
        <v>0</v>
      </c>
      <c r="L114" s="231">
        <v>21</v>
      </c>
      <c r="M114" s="231">
        <f>G114*(1+L114/100)</f>
        <v>0</v>
      </c>
      <c r="N114" s="231">
        <v>0</v>
      </c>
      <c r="O114" s="231">
        <f>ROUND(E114*N114,2)</f>
        <v>0</v>
      </c>
      <c r="P114" s="231">
        <v>0</v>
      </c>
      <c r="Q114" s="231">
        <f>ROUND(E114*P114,2)</f>
        <v>0</v>
      </c>
      <c r="R114" s="231"/>
      <c r="S114" s="231" t="s">
        <v>123</v>
      </c>
      <c r="T114" s="231" t="s">
        <v>124</v>
      </c>
      <c r="U114" s="231">
        <v>0</v>
      </c>
      <c r="V114" s="231">
        <f>ROUND(E114*U114,2)</f>
        <v>0</v>
      </c>
      <c r="W114" s="231"/>
      <c r="X114" s="231" t="s">
        <v>135</v>
      </c>
      <c r="Y114" s="212"/>
      <c r="Z114" s="212"/>
      <c r="AA114" s="212"/>
      <c r="AB114" s="212"/>
      <c r="AC114" s="212"/>
      <c r="AD114" s="212"/>
      <c r="AE114" s="212"/>
      <c r="AF114" s="212"/>
      <c r="AG114" s="212" t="s">
        <v>136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29"/>
      <c r="B115" s="230"/>
      <c r="C115" s="260" t="s">
        <v>56</v>
      </c>
      <c r="D115" s="233"/>
      <c r="E115" s="234">
        <v>3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127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42">
        <v>34</v>
      </c>
      <c r="B116" s="243" t="s">
        <v>229</v>
      </c>
      <c r="C116" s="259" t="s">
        <v>230</v>
      </c>
      <c r="D116" s="244" t="s">
        <v>122</v>
      </c>
      <c r="E116" s="245">
        <v>7</v>
      </c>
      <c r="F116" s="246"/>
      <c r="G116" s="247">
        <f>ROUND(E116*F116,2)</f>
        <v>0</v>
      </c>
      <c r="H116" s="232"/>
      <c r="I116" s="231">
        <f>ROUND(E116*H116,2)</f>
        <v>0</v>
      </c>
      <c r="J116" s="232"/>
      <c r="K116" s="231">
        <f>ROUND(E116*J116,2)</f>
        <v>0</v>
      </c>
      <c r="L116" s="231">
        <v>21</v>
      </c>
      <c r="M116" s="231">
        <f>G116*(1+L116/100)</f>
        <v>0</v>
      </c>
      <c r="N116" s="231">
        <v>0</v>
      </c>
      <c r="O116" s="231">
        <f>ROUND(E116*N116,2)</f>
        <v>0</v>
      </c>
      <c r="P116" s="231">
        <v>0</v>
      </c>
      <c r="Q116" s="231">
        <f>ROUND(E116*P116,2)</f>
        <v>0</v>
      </c>
      <c r="R116" s="231"/>
      <c r="S116" s="231" t="s">
        <v>123</v>
      </c>
      <c r="T116" s="231" t="s">
        <v>124</v>
      </c>
      <c r="U116" s="231">
        <v>0</v>
      </c>
      <c r="V116" s="231">
        <f>ROUND(E116*U116,2)</f>
        <v>0</v>
      </c>
      <c r="W116" s="231"/>
      <c r="X116" s="231" t="s">
        <v>135</v>
      </c>
      <c r="Y116" s="212"/>
      <c r="Z116" s="212"/>
      <c r="AA116" s="212"/>
      <c r="AB116" s="212"/>
      <c r="AC116" s="212"/>
      <c r="AD116" s="212"/>
      <c r="AE116" s="212"/>
      <c r="AF116" s="212"/>
      <c r="AG116" s="212" t="s">
        <v>136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29"/>
      <c r="B117" s="230"/>
      <c r="C117" s="260" t="s">
        <v>216</v>
      </c>
      <c r="D117" s="233"/>
      <c r="E117" s="234">
        <v>7</v>
      </c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127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42">
        <v>35</v>
      </c>
      <c r="B118" s="243" t="s">
        <v>231</v>
      </c>
      <c r="C118" s="259" t="s">
        <v>232</v>
      </c>
      <c r="D118" s="244" t="s">
        <v>134</v>
      </c>
      <c r="E118" s="245">
        <v>2.8679999999999999</v>
      </c>
      <c r="F118" s="246"/>
      <c r="G118" s="247">
        <f>ROUND(E118*F118,2)</f>
        <v>0</v>
      </c>
      <c r="H118" s="232"/>
      <c r="I118" s="231">
        <f>ROUND(E118*H118,2)</f>
        <v>0</v>
      </c>
      <c r="J118" s="232"/>
      <c r="K118" s="231">
        <f>ROUND(E118*J118,2)</f>
        <v>0</v>
      </c>
      <c r="L118" s="231">
        <v>21</v>
      </c>
      <c r="M118" s="231">
        <f>G118*(1+L118/100)</f>
        <v>0</v>
      </c>
      <c r="N118" s="231">
        <v>0</v>
      </c>
      <c r="O118" s="231">
        <f>ROUND(E118*N118,2)</f>
        <v>0</v>
      </c>
      <c r="P118" s="231">
        <v>0</v>
      </c>
      <c r="Q118" s="231">
        <f>ROUND(E118*P118,2)</f>
        <v>0</v>
      </c>
      <c r="R118" s="231"/>
      <c r="S118" s="231" t="s">
        <v>123</v>
      </c>
      <c r="T118" s="231" t="s">
        <v>124</v>
      </c>
      <c r="U118" s="231">
        <v>0</v>
      </c>
      <c r="V118" s="231">
        <f>ROUND(E118*U118,2)</f>
        <v>0</v>
      </c>
      <c r="W118" s="231"/>
      <c r="X118" s="231" t="s">
        <v>135</v>
      </c>
      <c r="Y118" s="212"/>
      <c r="Z118" s="212"/>
      <c r="AA118" s="212"/>
      <c r="AB118" s="212"/>
      <c r="AC118" s="212"/>
      <c r="AD118" s="212"/>
      <c r="AE118" s="212"/>
      <c r="AF118" s="212"/>
      <c r="AG118" s="212" t="s">
        <v>136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29"/>
      <c r="B119" s="230"/>
      <c r="C119" s="260" t="s">
        <v>233</v>
      </c>
      <c r="D119" s="233"/>
      <c r="E119" s="234">
        <v>1.79</v>
      </c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12"/>
      <c r="Z119" s="212"/>
      <c r="AA119" s="212"/>
      <c r="AB119" s="212"/>
      <c r="AC119" s="212"/>
      <c r="AD119" s="212"/>
      <c r="AE119" s="212"/>
      <c r="AF119" s="212"/>
      <c r="AG119" s="212" t="s">
        <v>127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29"/>
      <c r="B120" s="230"/>
      <c r="C120" s="260" t="s">
        <v>234</v>
      </c>
      <c r="D120" s="233"/>
      <c r="E120" s="234">
        <v>1.07</v>
      </c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127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42">
        <v>36</v>
      </c>
      <c r="B121" s="243" t="s">
        <v>235</v>
      </c>
      <c r="C121" s="259" t="s">
        <v>236</v>
      </c>
      <c r="D121" s="244" t="s">
        <v>122</v>
      </c>
      <c r="E121" s="245">
        <v>3</v>
      </c>
      <c r="F121" s="246"/>
      <c r="G121" s="247">
        <f>ROUND(E121*F121,2)</f>
        <v>0</v>
      </c>
      <c r="H121" s="232"/>
      <c r="I121" s="231">
        <f>ROUND(E121*H121,2)</f>
        <v>0</v>
      </c>
      <c r="J121" s="232"/>
      <c r="K121" s="231">
        <f>ROUND(E121*J121,2)</f>
        <v>0</v>
      </c>
      <c r="L121" s="231">
        <v>21</v>
      </c>
      <c r="M121" s="231">
        <f>G121*(1+L121/100)</f>
        <v>0</v>
      </c>
      <c r="N121" s="231">
        <v>0</v>
      </c>
      <c r="O121" s="231">
        <f>ROUND(E121*N121,2)</f>
        <v>0</v>
      </c>
      <c r="P121" s="231">
        <v>0</v>
      </c>
      <c r="Q121" s="231">
        <f>ROUND(E121*P121,2)</f>
        <v>0</v>
      </c>
      <c r="R121" s="231"/>
      <c r="S121" s="231" t="s">
        <v>123</v>
      </c>
      <c r="T121" s="231" t="s">
        <v>124</v>
      </c>
      <c r="U121" s="231">
        <v>0</v>
      </c>
      <c r="V121" s="231">
        <f>ROUND(E121*U121,2)</f>
        <v>0</v>
      </c>
      <c r="W121" s="231"/>
      <c r="X121" s="231" t="s">
        <v>135</v>
      </c>
      <c r="Y121" s="212"/>
      <c r="Z121" s="212"/>
      <c r="AA121" s="212"/>
      <c r="AB121" s="212"/>
      <c r="AC121" s="212"/>
      <c r="AD121" s="212"/>
      <c r="AE121" s="212"/>
      <c r="AF121" s="212"/>
      <c r="AG121" s="212" t="s">
        <v>136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29"/>
      <c r="B122" s="230"/>
      <c r="C122" s="260" t="s">
        <v>56</v>
      </c>
      <c r="D122" s="233"/>
      <c r="E122" s="234">
        <v>3</v>
      </c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127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42">
        <v>37</v>
      </c>
      <c r="B123" s="243" t="s">
        <v>237</v>
      </c>
      <c r="C123" s="259" t="s">
        <v>238</v>
      </c>
      <c r="D123" s="244" t="s">
        <v>122</v>
      </c>
      <c r="E123" s="245">
        <v>8</v>
      </c>
      <c r="F123" s="246"/>
      <c r="G123" s="247">
        <f>ROUND(E123*F123,2)</f>
        <v>0</v>
      </c>
      <c r="H123" s="232"/>
      <c r="I123" s="231">
        <f>ROUND(E123*H123,2)</f>
        <v>0</v>
      </c>
      <c r="J123" s="232"/>
      <c r="K123" s="231">
        <f>ROUND(E123*J123,2)</f>
        <v>0</v>
      </c>
      <c r="L123" s="231">
        <v>21</v>
      </c>
      <c r="M123" s="231">
        <f>G123*(1+L123/100)</f>
        <v>0</v>
      </c>
      <c r="N123" s="231">
        <v>0</v>
      </c>
      <c r="O123" s="231">
        <f>ROUND(E123*N123,2)</f>
        <v>0</v>
      </c>
      <c r="P123" s="231">
        <v>0</v>
      </c>
      <c r="Q123" s="231">
        <f>ROUND(E123*P123,2)</f>
        <v>0</v>
      </c>
      <c r="R123" s="231"/>
      <c r="S123" s="231" t="s">
        <v>123</v>
      </c>
      <c r="T123" s="231" t="s">
        <v>124</v>
      </c>
      <c r="U123" s="231">
        <v>0</v>
      </c>
      <c r="V123" s="231">
        <f>ROUND(E123*U123,2)</f>
        <v>0</v>
      </c>
      <c r="W123" s="231"/>
      <c r="X123" s="231" t="s">
        <v>135</v>
      </c>
      <c r="Y123" s="212"/>
      <c r="Z123" s="212"/>
      <c r="AA123" s="212"/>
      <c r="AB123" s="212"/>
      <c r="AC123" s="212"/>
      <c r="AD123" s="212"/>
      <c r="AE123" s="212"/>
      <c r="AF123" s="212"/>
      <c r="AG123" s="212" t="s">
        <v>136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29"/>
      <c r="B124" s="230"/>
      <c r="C124" s="260" t="s">
        <v>66</v>
      </c>
      <c r="D124" s="233"/>
      <c r="E124" s="234">
        <v>8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12"/>
      <c r="Z124" s="212"/>
      <c r="AA124" s="212"/>
      <c r="AB124" s="212"/>
      <c r="AC124" s="212"/>
      <c r="AD124" s="212"/>
      <c r="AE124" s="212"/>
      <c r="AF124" s="212"/>
      <c r="AG124" s="212" t="s">
        <v>127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42">
        <v>38</v>
      </c>
      <c r="B125" s="243" t="s">
        <v>239</v>
      </c>
      <c r="C125" s="259" t="s">
        <v>240</v>
      </c>
      <c r="D125" s="244" t="s">
        <v>122</v>
      </c>
      <c r="E125" s="245">
        <v>2</v>
      </c>
      <c r="F125" s="246"/>
      <c r="G125" s="247">
        <f>ROUND(E125*F125,2)</f>
        <v>0</v>
      </c>
      <c r="H125" s="232"/>
      <c r="I125" s="231">
        <f>ROUND(E125*H125,2)</f>
        <v>0</v>
      </c>
      <c r="J125" s="232"/>
      <c r="K125" s="231">
        <f>ROUND(E125*J125,2)</f>
        <v>0</v>
      </c>
      <c r="L125" s="231">
        <v>21</v>
      </c>
      <c r="M125" s="231">
        <f>G125*(1+L125/100)</f>
        <v>0</v>
      </c>
      <c r="N125" s="231">
        <v>0</v>
      </c>
      <c r="O125" s="231">
        <f>ROUND(E125*N125,2)</f>
        <v>0</v>
      </c>
      <c r="P125" s="231">
        <v>0</v>
      </c>
      <c r="Q125" s="231">
        <f>ROUND(E125*P125,2)</f>
        <v>0</v>
      </c>
      <c r="R125" s="231"/>
      <c r="S125" s="231" t="s">
        <v>123</v>
      </c>
      <c r="T125" s="231" t="s">
        <v>124</v>
      </c>
      <c r="U125" s="231">
        <v>0</v>
      </c>
      <c r="V125" s="231">
        <f>ROUND(E125*U125,2)</f>
        <v>0</v>
      </c>
      <c r="W125" s="231"/>
      <c r="X125" s="231" t="s">
        <v>135</v>
      </c>
      <c r="Y125" s="212"/>
      <c r="Z125" s="212"/>
      <c r="AA125" s="212"/>
      <c r="AB125" s="212"/>
      <c r="AC125" s="212"/>
      <c r="AD125" s="212"/>
      <c r="AE125" s="212"/>
      <c r="AF125" s="212"/>
      <c r="AG125" s="212" t="s">
        <v>136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29"/>
      <c r="B126" s="230"/>
      <c r="C126" s="260" t="s">
        <v>202</v>
      </c>
      <c r="D126" s="233"/>
      <c r="E126" s="234">
        <v>2</v>
      </c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12"/>
      <c r="Z126" s="212"/>
      <c r="AA126" s="212"/>
      <c r="AB126" s="212"/>
      <c r="AC126" s="212"/>
      <c r="AD126" s="212"/>
      <c r="AE126" s="212"/>
      <c r="AF126" s="212"/>
      <c r="AG126" s="212" t="s">
        <v>127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42">
        <v>39</v>
      </c>
      <c r="B127" s="243" t="s">
        <v>241</v>
      </c>
      <c r="C127" s="259" t="s">
        <v>242</v>
      </c>
      <c r="D127" s="244" t="s">
        <v>134</v>
      </c>
      <c r="E127" s="245">
        <v>2.8679999999999999</v>
      </c>
      <c r="F127" s="246"/>
      <c r="G127" s="247">
        <f>ROUND(E127*F127,2)</f>
        <v>0</v>
      </c>
      <c r="H127" s="232"/>
      <c r="I127" s="231">
        <f>ROUND(E127*H127,2)</f>
        <v>0</v>
      </c>
      <c r="J127" s="232"/>
      <c r="K127" s="231">
        <f>ROUND(E127*J127,2)</f>
        <v>0</v>
      </c>
      <c r="L127" s="231">
        <v>21</v>
      </c>
      <c r="M127" s="231">
        <f>G127*(1+L127/100)</f>
        <v>0</v>
      </c>
      <c r="N127" s="231">
        <v>0</v>
      </c>
      <c r="O127" s="231">
        <f>ROUND(E127*N127,2)</f>
        <v>0</v>
      </c>
      <c r="P127" s="231">
        <v>0</v>
      </c>
      <c r="Q127" s="231">
        <f>ROUND(E127*P127,2)</f>
        <v>0</v>
      </c>
      <c r="R127" s="231"/>
      <c r="S127" s="231" t="s">
        <v>123</v>
      </c>
      <c r="T127" s="231" t="s">
        <v>124</v>
      </c>
      <c r="U127" s="231">
        <v>0</v>
      </c>
      <c r="V127" s="231">
        <f>ROUND(E127*U127,2)</f>
        <v>0</v>
      </c>
      <c r="W127" s="231"/>
      <c r="X127" s="231" t="s">
        <v>135</v>
      </c>
      <c r="Y127" s="212"/>
      <c r="Z127" s="212"/>
      <c r="AA127" s="212"/>
      <c r="AB127" s="212"/>
      <c r="AC127" s="212"/>
      <c r="AD127" s="212"/>
      <c r="AE127" s="212"/>
      <c r="AF127" s="212"/>
      <c r="AG127" s="212" t="s">
        <v>136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29"/>
      <c r="B128" s="230"/>
      <c r="C128" s="260" t="s">
        <v>243</v>
      </c>
      <c r="D128" s="233"/>
      <c r="E128" s="234">
        <v>2.87</v>
      </c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12"/>
      <c r="Z128" s="212"/>
      <c r="AA128" s="212"/>
      <c r="AB128" s="212"/>
      <c r="AC128" s="212"/>
      <c r="AD128" s="212"/>
      <c r="AE128" s="212"/>
      <c r="AF128" s="212"/>
      <c r="AG128" s="212" t="s">
        <v>127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42">
        <v>40</v>
      </c>
      <c r="B129" s="243" t="s">
        <v>244</v>
      </c>
      <c r="C129" s="259" t="s">
        <v>245</v>
      </c>
      <c r="D129" s="244" t="s">
        <v>122</v>
      </c>
      <c r="E129" s="245">
        <v>3</v>
      </c>
      <c r="F129" s="246"/>
      <c r="G129" s="247">
        <f>ROUND(E129*F129,2)</f>
        <v>0</v>
      </c>
      <c r="H129" s="232"/>
      <c r="I129" s="231">
        <f>ROUND(E129*H129,2)</f>
        <v>0</v>
      </c>
      <c r="J129" s="232"/>
      <c r="K129" s="231">
        <f>ROUND(E129*J129,2)</f>
        <v>0</v>
      </c>
      <c r="L129" s="231">
        <v>21</v>
      </c>
      <c r="M129" s="231">
        <f>G129*(1+L129/100)</f>
        <v>0</v>
      </c>
      <c r="N129" s="231">
        <v>0</v>
      </c>
      <c r="O129" s="231">
        <f>ROUND(E129*N129,2)</f>
        <v>0</v>
      </c>
      <c r="P129" s="231">
        <v>0</v>
      </c>
      <c r="Q129" s="231">
        <f>ROUND(E129*P129,2)</f>
        <v>0</v>
      </c>
      <c r="R129" s="231"/>
      <c r="S129" s="231" t="s">
        <v>123</v>
      </c>
      <c r="T129" s="231" t="s">
        <v>124</v>
      </c>
      <c r="U129" s="231">
        <v>0</v>
      </c>
      <c r="V129" s="231">
        <f>ROUND(E129*U129,2)</f>
        <v>0</v>
      </c>
      <c r="W129" s="231"/>
      <c r="X129" s="231" t="s">
        <v>135</v>
      </c>
      <c r="Y129" s="212"/>
      <c r="Z129" s="212"/>
      <c r="AA129" s="212"/>
      <c r="AB129" s="212"/>
      <c r="AC129" s="212"/>
      <c r="AD129" s="212"/>
      <c r="AE129" s="212"/>
      <c r="AF129" s="212"/>
      <c r="AG129" s="212" t="s">
        <v>136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29"/>
      <c r="B130" s="230"/>
      <c r="C130" s="260" t="s">
        <v>56</v>
      </c>
      <c r="D130" s="233"/>
      <c r="E130" s="234">
        <v>3</v>
      </c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12"/>
      <c r="Z130" s="212"/>
      <c r="AA130" s="212"/>
      <c r="AB130" s="212"/>
      <c r="AC130" s="212"/>
      <c r="AD130" s="212"/>
      <c r="AE130" s="212"/>
      <c r="AF130" s="212"/>
      <c r="AG130" s="212" t="s">
        <v>127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42">
        <v>41</v>
      </c>
      <c r="B131" s="243" t="s">
        <v>246</v>
      </c>
      <c r="C131" s="259" t="s">
        <v>247</v>
      </c>
      <c r="D131" s="244" t="s">
        <v>122</v>
      </c>
      <c r="E131" s="245">
        <v>2</v>
      </c>
      <c r="F131" s="246"/>
      <c r="G131" s="247">
        <f>ROUND(E131*F131,2)</f>
        <v>0</v>
      </c>
      <c r="H131" s="232"/>
      <c r="I131" s="231">
        <f>ROUND(E131*H131,2)</f>
        <v>0</v>
      </c>
      <c r="J131" s="232"/>
      <c r="K131" s="231">
        <f>ROUND(E131*J131,2)</f>
        <v>0</v>
      </c>
      <c r="L131" s="231">
        <v>21</v>
      </c>
      <c r="M131" s="231">
        <f>G131*(1+L131/100)</f>
        <v>0</v>
      </c>
      <c r="N131" s="231">
        <v>0</v>
      </c>
      <c r="O131" s="231">
        <f>ROUND(E131*N131,2)</f>
        <v>0</v>
      </c>
      <c r="P131" s="231">
        <v>0</v>
      </c>
      <c r="Q131" s="231">
        <f>ROUND(E131*P131,2)</f>
        <v>0</v>
      </c>
      <c r="R131" s="231"/>
      <c r="S131" s="231" t="s">
        <v>123</v>
      </c>
      <c r="T131" s="231" t="s">
        <v>124</v>
      </c>
      <c r="U131" s="231">
        <v>0</v>
      </c>
      <c r="V131" s="231">
        <f>ROUND(E131*U131,2)</f>
        <v>0</v>
      </c>
      <c r="W131" s="231"/>
      <c r="X131" s="231" t="s">
        <v>135</v>
      </c>
      <c r="Y131" s="212"/>
      <c r="Z131" s="212"/>
      <c r="AA131" s="212"/>
      <c r="AB131" s="212"/>
      <c r="AC131" s="212"/>
      <c r="AD131" s="212"/>
      <c r="AE131" s="212"/>
      <c r="AF131" s="212"/>
      <c r="AG131" s="212" t="s">
        <v>136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29"/>
      <c r="B132" s="230"/>
      <c r="C132" s="260" t="s">
        <v>202</v>
      </c>
      <c r="D132" s="233"/>
      <c r="E132" s="234">
        <v>2</v>
      </c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12"/>
      <c r="Z132" s="212"/>
      <c r="AA132" s="212"/>
      <c r="AB132" s="212"/>
      <c r="AC132" s="212"/>
      <c r="AD132" s="212"/>
      <c r="AE132" s="212"/>
      <c r="AF132" s="212"/>
      <c r="AG132" s="212" t="s">
        <v>127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ht="22.5" outlineLevel="1" x14ac:dyDescent="0.2">
      <c r="A133" s="242">
        <v>42</v>
      </c>
      <c r="B133" s="243" t="s">
        <v>248</v>
      </c>
      <c r="C133" s="259" t="s">
        <v>249</v>
      </c>
      <c r="D133" s="244" t="s">
        <v>141</v>
      </c>
      <c r="E133" s="245">
        <v>1</v>
      </c>
      <c r="F133" s="246"/>
      <c r="G133" s="247">
        <f>ROUND(E133*F133,2)</f>
        <v>0</v>
      </c>
      <c r="H133" s="232"/>
      <c r="I133" s="231">
        <f>ROUND(E133*H133,2)</f>
        <v>0</v>
      </c>
      <c r="J133" s="232"/>
      <c r="K133" s="231">
        <f>ROUND(E133*J133,2)</f>
        <v>0</v>
      </c>
      <c r="L133" s="231">
        <v>21</v>
      </c>
      <c r="M133" s="231">
        <f>G133*(1+L133/100)</f>
        <v>0</v>
      </c>
      <c r="N133" s="231">
        <v>0</v>
      </c>
      <c r="O133" s="231">
        <f>ROUND(E133*N133,2)</f>
        <v>0</v>
      </c>
      <c r="P133" s="231">
        <v>0</v>
      </c>
      <c r="Q133" s="231">
        <f>ROUND(E133*P133,2)</f>
        <v>0</v>
      </c>
      <c r="R133" s="231"/>
      <c r="S133" s="231" t="s">
        <v>123</v>
      </c>
      <c r="T133" s="231" t="s">
        <v>124</v>
      </c>
      <c r="U133" s="231">
        <v>0</v>
      </c>
      <c r="V133" s="231">
        <f>ROUND(E133*U133,2)</f>
        <v>0</v>
      </c>
      <c r="W133" s="231"/>
      <c r="X133" s="231" t="s">
        <v>135</v>
      </c>
      <c r="Y133" s="212"/>
      <c r="Z133" s="212"/>
      <c r="AA133" s="212"/>
      <c r="AB133" s="212"/>
      <c r="AC133" s="212"/>
      <c r="AD133" s="212"/>
      <c r="AE133" s="212"/>
      <c r="AF133" s="212"/>
      <c r="AG133" s="212" t="s">
        <v>136</v>
      </c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29"/>
      <c r="B134" s="230"/>
      <c r="C134" s="260" t="s">
        <v>161</v>
      </c>
      <c r="D134" s="233"/>
      <c r="E134" s="234">
        <v>1</v>
      </c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127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x14ac:dyDescent="0.2">
      <c r="A135" s="236" t="s">
        <v>118</v>
      </c>
      <c r="B135" s="237" t="s">
        <v>76</v>
      </c>
      <c r="C135" s="258" t="s">
        <v>77</v>
      </c>
      <c r="D135" s="238"/>
      <c r="E135" s="239"/>
      <c r="F135" s="240"/>
      <c r="G135" s="241">
        <f>SUMIF(AG136:AG145,"&lt;&gt;NOR",G136:G145)</f>
        <v>0</v>
      </c>
      <c r="H135" s="235"/>
      <c r="I135" s="235">
        <f>SUM(I136:I145)</f>
        <v>0</v>
      </c>
      <c r="J135" s="235"/>
      <c r="K135" s="235">
        <f>SUM(K136:K145)</f>
        <v>0</v>
      </c>
      <c r="L135" s="235"/>
      <c r="M135" s="235">
        <f>SUM(M136:M145)</f>
        <v>0</v>
      </c>
      <c r="N135" s="235"/>
      <c r="O135" s="235">
        <f>SUM(O136:O145)</f>
        <v>0</v>
      </c>
      <c r="P135" s="235"/>
      <c r="Q135" s="235">
        <f>SUM(Q136:Q145)</f>
        <v>0</v>
      </c>
      <c r="R135" s="235"/>
      <c r="S135" s="235"/>
      <c r="T135" s="235"/>
      <c r="U135" s="235"/>
      <c r="V135" s="235">
        <f>SUM(V136:V145)</f>
        <v>6</v>
      </c>
      <c r="W135" s="235"/>
      <c r="X135" s="235"/>
      <c r="AG135" t="s">
        <v>119</v>
      </c>
    </row>
    <row r="136" spans="1:60" outlineLevel="1" x14ac:dyDescent="0.2">
      <c r="A136" s="242">
        <v>43</v>
      </c>
      <c r="B136" s="243" t="s">
        <v>250</v>
      </c>
      <c r="C136" s="259" t="s">
        <v>251</v>
      </c>
      <c r="D136" s="244" t="s">
        <v>122</v>
      </c>
      <c r="E136" s="245">
        <v>8</v>
      </c>
      <c r="F136" s="246"/>
      <c r="G136" s="247">
        <f>ROUND(E136*F136,2)</f>
        <v>0</v>
      </c>
      <c r="H136" s="232"/>
      <c r="I136" s="231">
        <f>ROUND(E136*H136,2)</f>
        <v>0</v>
      </c>
      <c r="J136" s="232"/>
      <c r="K136" s="231">
        <f>ROUND(E136*J136,2)</f>
        <v>0</v>
      </c>
      <c r="L136" s="231">
        <v>21</v>
      </c>
      <c r="M136" s="231">
        <f>G136*(1+L136/100)</f>
        <v>0</v>
      </c>
      <c r="N136" s="231">
        <v>0</v>
      </c>
      <c r="O136" s="231">
        <f>ROUND(E136*N136,2)</f>
        <v>0</v>
      </c>
      <c r="P136" s="231">
        <v>0</v>
      </c>
      <c r="Q136" s="231">
        <f>ROUND(E136*P136,2)</f>
        <v>0</v>
      </c>
      <c r="R136" s="231"/>
      <c r="S136" s="231" t="s">
        <v>123</v>
      </c>
      <c r="T136" s="231" t="s">
        <v>124</v>
      </c>
      <c r="U136" s="231">
        <v>0.75</v>
      </c>
      <c r="V136" s="231">
        <f>ROUND(E136*U136,2)</f>
        <v>6</v>
      </c>
      <c r="W136" s="231"/>
      <c r="X136" s="231" t="s">
        <v>125</v>
      </c>
      <c r="Y136" s="212"/>
      <c r="Z136" s="212"/>
      <c r="AA136" s="212"/>
      <c r="AB136" s="212"/>
      <c r="AC136" s="212"/>
      <c r="AD136" s="212"/>
      <c r="AE136" s="212"/>
      <c r="AF136" s="212"/>
      <c r="AG136" s="212" t="s">
        <v>126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29"/>
      <c r="B137" s="230"/>
      <c r="C137" s="260" t="s">
        <v>252</v>
      </c>
      <c r="D137" s="233"/>
      <c r="E137" s="234">
        <v>8</v>
      </c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127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42">
        <v>44</v>
      </c>
      <c r="B138" s="243" t="s">
        <v>253</v>
      </c>
      <c r="C138" s="259" t="s">
        <v>254</v>
      </c>
      <c r="D138" s="244" t="s">
        <v>122</v>
      </c>
      <c r="E138" s="245">
        <v>8</v>
      </c>
      <c r="F138" s="246"/>
      <c r="G138" s="247">
        <f>ROUND(E138*F138,2)</f>
        <v>0</v>
      </c>
      <c r="H138" s="232"/>
      <c r="I138" s="231">
        <f>ROUND(E138*H138,2)</f>
        <v>0</v>
      </c>
      <c r="J138" s="232"/>
      <c r="K138" s="231">
        <f>ROUND(E138*J138,2)</f>
        <v>0</v>
      </c>
      <c r="L138" s="231">
        <v>21</v>
      </c>
      <c r="M138" s="231">
        <f>G138*(1+L138/100)</f>
        <v>0</v>
      </c>
      <c r="N138" s="231">
        <v>2.9999999999999997E-4</v>
      </c>
      <c r="O138" s="231">
        <f>ROUND(E138*N138,2)</f>
        <v>0</v>
      </c>
      <c r="P138" s="231">
        <v>0</v>
      </c>
      <c r="Q138" s="231">
        <f>ROUND(E138*P138,2)</f>
        <v>0</v>
      </c>
      <c r="R138" s="231"/>
      <c r="S138" s="231" t="s">
        <v>123</v>
      </c>
      <c r="T138" s="231" t="s">
        <v>124</v>
      </c>
      <c r="U138" s="231">
        <v>0</v>
      </c>
      <c r="V138" s="231">
        <f>ROUND(E138*U138,2)</f>
        <v>0</v>
      </c>
      <c r="W138" s="231"/>
      <c r="X138" s="231" t="s">
        <v>255</v>
      </c>
      <c r="Y138" s="212"/>
      <c r="Z138" s="212"/>
      <c r="AA138" s="212"/>
      <c r="AB138" s="212"/>
      <c r="AC138" s="212"/>
      <c r="AD138" s="212"/>
      <c r="AE138" s="212"/>
      <c r="AF138" s="212"/>
      <c r="AG138" s="212" t="s">
        <v>256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29"/>
      <c r="B139" s="230"/>
      <c r="C139" s="260" t="s">
        <v>252</v>
      </c>
      <c r="D139" s="233"/>
      <c r="E139" s="234">
        <v>8</v>
      </c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127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ht="22.5" outlineLevel="1" x14ac:dyDescent="0.2">
      <c r="A140" s="242">
        <v>45</v>
      </c>
      <c r="B140" s="243" t="s">
        <v>257</v>
      </c>
      <c r="C140" s="259" t="s">
        <v>258</v>
      </c>
      <c r="D140" s="244" t="s">
        <v>141</v>
      </c>
      <c r="E140" s="245">
        <v>1</v>
      </c>
      <c r="F140" s="246"/>
      <c r="G140" s="247">
        <f>ROUND(E140*F140,2)</f>
        <v>0</v>
      </c>
      <c r="H140" s="232"/>
      <c r="I140" s="231">
        <f>ROUND(E140*H140,2)</f>
        <v>0</v>
      </c>
      <c r="J140" s="232"/>
      <c r="K140" s="231">
        <f>ROUND(E140*J140,2)</f>
        <v>0</v>
      </c>
      <c r="L140" s="231">
        <v>21</v>
      </c>
      <c r="M140" s="231">
        <f>G140*(1+L140/100)</f>
        <v>0</v>
      </c>
      <c r="N140" s="231">
        <v>0</v>
      </c>
      <c r="O140" s="231">
        <f>ROUND(E140*N140,2)</f>
        <v>0</v>
      </c>
      <c r="P140" s="231">
        <v>0</v>
      </c>
      <c r="Q140" s="231">
        <f>ROUND(E140*P140,2)</f>
        <v>0</v>
      </c>
      <c r="R140" s="231"/>
      <c r="S140" s="231" t="s">
        <v>123</v>
      </c>
      <c r="T140" s="231" t="s">
        <v>124</v>
      </c>
      <c r="U140" s="231">
        <v>0</v>
      </c>
      <c r="V140" s="231">
        <f>ROUND(E140*U140,2)</f>
        <v>0</v>
      </c>
      <c r="W140" s="231"/>
      <c r="X140" s="231" t="s">
        <v>135</v>
      </c>
      <c r="Y140" s="212"/>
      <c r="Z140" s="212"/>
      <c r="AA140" s="212"/>
      <c r="AB140" s="212"/>
      <c r="AC140" s="212"/>
      <c r="AD140" s="212"/>
      <c r="AE140" s="212"/>
      <c r="AF140" s="212"/>
      <c r="AG140" s="212" t="s">
        <v>136</v>
      </c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29"/>
      <c r="B141" s="230"/>
      <c r="C141" s="262" t="s">
        <v>259</v>
      </c>
      <c r="D141" s="254"/>
      <c r="E141" s="254"/>
      <c r="F141" s="254"/>
      <c r="G141" s="254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12"/>
      <c r="Z141" s="212"/>
      <c r="AA141" s="212"/>
      <c r="AB141" s="212"/>
      <c r="AC141" s="212"/>
      <c r="AD141" s="212"/>
      <c r="AE141" s="212"/>
      <c r="AF141" s="212"/>
      <c r="AG141" s="212" t="s">
        <v>184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29"/>
      <c r="B142" s="230"/>
      <c r="C142" s="260" t="s">
        <v>161</v>
      </c>
      <c r="D142" s="233"/>
      <c r="E142" s="234">
        <v>1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12"/>
      <c r="Z142" s="212"/>
      <c r="AA142" s="212"/>
      <c r="AB142" s="212"/>
      <c r="AC142" s="212"/>
      <c r="AD142" s="212"/>
      <c r="AE142" s="212"/>
      <c r="AF142" s="212"/>
      <c r="AG142" s="212" t="s">
        <v>127</v>
      </c>
      <c r="AH142" s="212">
        <v>0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42">
        <v>46</v>
      </c>
      <c r="B143" s="243" t="s">
        <v>260</v>
      </c>
      <c r="C143" s="259" t="s">
        <v>261</v>
      </c>
      <c r="D143" s="244" t="s">
        <v>122</v>
      </c>
      <c r="E143" s="245">
        <v>4</v>
      </c>
      <c r="F143" s="246"/>
      <c r="G143" s="247">
        <f>ROUND(E143*F143,2)</f>
        <v>0</v>
      </c>
      <c r="H143" s="232"/>
      <c r="I143" s="231">
        <f>ROUND(E143*H143,2)</f>
        <v>0</v>
      </c>
      <c r="J143" s="232"/>
      <c r="K143" s="231">
        <f>ROUND(E143*J143,2)</f>
        <v>0</v>
      </c>
      <c r="L143" s="231">
        <v>21</v>
      </c>
      <c r="M143" s="231">
        <f>G143*(1+L143/100)</f>
        <v>0</v>
      </c>
      <c r="N143" s="231">
        <v>0</v>
      </c>
      <c r="O143" s="231">
        <f>ROUND(E143*N143,2)</f>
        <v>0</v>
      </c>
      <c r="P143" s="231">
        <v>0</v>
      </c>
      <c r="Q143" s="231">
        <f>ROUND(E143*P143,2)</f>
        <v>0</v>
      </c>
      <c r="R143" s="231"/>
      <c r="S143" s="231" t="s">
        <v>123</v>
      </c>
      <c r="T143" s="231" t="s">
        <v>124</v>
      </c>
      <c r="U143" s="231">
        <v>0</v>
      </c>
      <c r="V143" s="231">
        <f>ROUND(E143*U143,2)</f>
        <v>0</v>
      </c>
      <c r="W143" s="231"/>
      <c r="X143" s="231" t="s">
        <v>135</v>
      </c>
      <c r="Y143" s="212"/>
      <c r="Z143" s="212"/>
      <c r="AA143" s="212"/>
      <c r="AB143" s="212"/>
      <c r="AC143" s="212"/>
      <c r="AD143" s="212"/>
      <c r="AE143" s="212"/>
      <c r="AF143" s="212"/>
      <c r="AG143" s="212" t="s">
        <v>136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29"/>
      <c r="B144" s="230"/>
      <c r="C144" s="262" t="s">
        <v>259</v>
      </c>
      <c r="D144" s="254"/>
      <c r="E144" s="254"/>
      <c r="F144" s="254"/>
      <c r="G144" s="254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12"/>
      <c r="Z144" s="212"/>
      <c r="AA144" s="212"/>
      <c r="AB144" s="212"/>
      <c r="AC144" s="212"/>
      <c r="AD144" s="212"/>
      <c r="AE144" s="212"/>
      <c r="AF144" s="212"/>
      <c r="AG144" s="212" t="s">
        <v>184</v>
      </c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29"/>
      <c r="B145" s="230"/>
      <c r="C145" s="260" t="s">
        <v>58</v>
      </c>
      <c r="D145" s="233"/>
      <c r="E145" s="234">
        <v>4</v>
      </c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127</v>
      </c>
      <c r="AH145" s="212">
        <v>0</v>
      </c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x14ac:dyDescent="0.2">
      <c r="A146" s="236" t="s">
        <v>118</v>
      </c>
      <c r="B146" s="237" t="s">
        <v>78</v>
      </c>
      <c r="C146" s="258" t="s">
        <v>79</v>
      </c>
      <c r="D146" s="238"/>
      <c r="E146" s="239"/>
      <c r="F146" s="240"/>
      <c r="G146" s="241">
        <f>SUMIF(AG147:AG151,"&lt;&gt;NOR",G147:G151)</f>
        <v>0</v>
      </c>
      <c r="H146" s="235"/>
      <c r="I146" s="235">
        <f>SUM(I147:I151)</f>
        <v>0</v>
      </c>
      <c r="J146" s="235"/>
      <c r="K146" s="235">
        <f>SUM(K147:K151)</f>
        <v>0</v>
      </c>
      <c r="L146" s="235"/>
      <c r="M146" s="235">
        <f>SUM(M147:M151)</f>
        <v>0</v>
      </c>
      <c r="N146" s="235"/>
      <c r="O146" s="235">
        <f>SUM(O147:O151)</f>
        <v>0.01</v>
      </c>
      <c r="P146" s="235"/>
      <c r="Q146" s="235">
        <f>SUM(Q147:Q151)</f>
        <v>0</v>
      </c>
      <c r="R146" s="235"/>
      <c r="S146" s="235"/>
      <c r="T146" s="235"/>
      <c r="U146" s="235"/>
      <c r="V146" s="235">
        <f>SUM(V147:V151)</f>
        <v>2.67</v>
      </c>
      <c r="W146" s="235"/>
      <c r="X146" s="235"/>
      <c r="AG146" t="s">
        <v>119</v>
      </c>
    </row>
    <row r="147" spans="1:60" ht="22.5" outlineLevel="1" x14ac:dyDescent="0.2">
      <c r="A147" s="242">
        <v>47</v>
      </c>
      <c r="B147" s="243" t="s">
        <v>262</v>
      </c>
      <c r="C147" s="259" t="s">
        <v>263</v>
      </c>
      <c r="D147" s="244" t="s">
        <v>130</v>
      </c>
      <c r="E147" s="245">
        <v>3.44</v>
      </c>
      <c r="F147" s="246"/>
      <c r="G147" s="247">
        <f>ROUND(E147*F147,2)</f>
        <v>0</v>
      </c>
      <c r="H147" s="232"/>
      <c r="I147" s="231">
        <f>ROUND(E147*H147,2)</f>
        <v>0</v>
      </c>
      <c r="J147" s="232"/>
      <c r="K147" s="231">
        <f>ROUND(E147*J147,2)</f>
        <v>0</v>
      </c>
      <c r="L147" s="231">
        <v>21</v>
      </c>
      <c r="M147" s="231">
        <f>G147*(1+L147/100)</f>
        <v>0</v>
      </c>
      <c r="N147" s="231">
        <v>2.7899999999999999E-3</v>
      </c>
      <c r="O147" s="231">
        <f>ROUND(E147*N147,2)</f>
        <v>0.01</v>
      </c>
      <c r="P147" s="231">
        <v>0</v>
      </c>
      <c r="Q147" s="231">
        <f>ROUND(E147*P147,2)</f>
        <v>0</v>
      </c>
      <c r="R147" s="231"/>
      <c r="S147" s="231" t="s">
        <v>123</v>
      </c>
      <c r="T147" s="231" t="s">
        <v>124</v>
      </c>
      <c r="U147" s="231">
        <v>0.71</v>
      </c>
      <c r="V147" s="231">
        <f>ROUND(E147*U147,2)</f>
        <v>2.44</v>
      </c>
      <c r="W147" s="231"/>
      <c r="X147" s="231" t="s">
        <v>125</v>
      </c>
      <c r="Y147" s="212"/>
      <c r="Z147" s="212"/>
      <c r="AA147" s="212"/>
      <c r="AB147" s="212"/>
      <c r="AC147" s="212"/>
      <c r="AD147" s="212"/>
      <c r="AE147" s="212"/>
      <c r="AF147" s="212"/>
      <c r="AG147" s="212" t="s">
        <v>126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29"/>
      <c r="B148" s="230"/>
      <c r="C148" s="260" t="s">
        <v>264</v>
      </c>
      <c r="D148" s="233"/>
      <c r="E148" s="234">
        <v>3.44</v>
      </c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12"/>
      <c r="Z148" s="212"/>
      <c r="AA148" s="212"/>
      <c r="AB148" s="212"/>
      <c r="AC148" s="212"/>
      <c r="AD148" s="212"/>
      <c r="AE148" s="212"/>
      <c r="AF148" s="212"/>
      <c r="AG148" s="212" t="s">
        <v>127</v>
      </c>
      <c r="AH148" s="212">
        <v>0</v>
      </c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ht="22.5" outlineLevel="1" x14ac:dyDescent="0.2">
      <c r="A149" s="242">
        <v>48</v>
      </c>
      <c r="B149" s="243" t="s">
        <v>265</v>
      </c>
      <c r="C149" s="259" t="s">
        <v>266</v>
      </c>
      <c r="D149" s="244" t="s">
        <v>130</v>
      </c>
      <c r="E149" s="245">
        <v>1.96</v>
      </c>
      <c r="F149" s="246"/>
      <c r="G149" s="247">
        <f>ROUND(E149*F149,2)</f>
        <v>0</v>
      </c>
      <c r="H149" s="232"/>
      <c r="I149" s="231">
        <f>ROUND(E149*H149,2)</f>
        <v>0</v>
      </c>
      <c r="J149" s="232"/>
      <c r="K149" s="231">
        <f>ROUND(E149*J149,2)</f>
        <v>0</v>
      </c>
      <c r="L149" s="231">
        <v>21</v>
      </c>
      <c r="M149" s="231">
        <f>G149*(1+L149/100)</f>
        <v>0</v>
      </c>
      <c r="N149" s="231">
        <v>0</v>
      </c>
      <c r="O149" s="231">
        <f>ROUND(E149*N149,2)</f>
        <v>0</v>
      </c>
      <c r="P149" s="231">
        <v>1.3500000000000001E-3</v>
      </c>
      <c r="Q149" s="231">
        <f>ROUND(E149*P149,2)</f>
        <v>0</v>
      </c>
      <c r="R149" s="231"/>
      <c r="S149" s="231" t="s">
        <v>123</v>
      </c>
      <c r="T149" s="231" t="s">
        <v>124</v>
      </c>
      <c r="U149" s="231">
        <v>9.1999999999999998E-2</v>
      </c>
      <c r="V149" s="231">
        <f>ROUND(E149*U149,2)</f>
        <v>0.18</v>
      </c>
      <c r="W149" s="231"/>
      <c r="X149" s="231" t="s">
        <v>125</v>
      </c>
      <c r="Y149" s="212"/>
      <c r="Z149" s="212"/>
      <c r="AA149" s="212"/>
      <c r="AB149" s="212"/>
      <c r="AC149" s="212"/>
      <c r="AD149" s="212"/>
      <c r="AE149" s="212"/>
      <c r="AF149" s="212"/>
      <c r="AG149" s="212" t="s">
        <v>126</v>
      </c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29"/>
      <c r="B150" s="230"/>
      <c r="C150" s="260" t="s">
        <v>267</v>
      </c>
      <c r="D150" s="233"/>
      <c r="E150" s="234">
        <v>1.96</v>
      </c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12"/>
      <c r="Z150" s="212"/>
      <c r="AA150" s="212"/>
      <c r="AB150" s="212"/>
      <c r="AC150" s="212"/>
      <c r="AD150" s="212"/>
      <c r="AE150" s="212"/>
      <c r="AF150" s="212"/>
      <c r="AG150" s="212" t="s">
        <v>127</v>
      </c>
      <c r="AH150" s="212">
        <v>0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48">
        <v>49</v>
      </c>
      <c r="B151" s="249" t="s">
        <v>268</v>
      </c>
      <c r="C151" s="261" t="s">
        <v>269</v>
      </c>
      <c r="D151" s="250" t="s">
        <v>209</v>
      </c>
      <c r="E151" s="251">
        <v>9.5999999999999992E-3</v>
      </c>
      <c r="F151" s="252"/>
      <c r="G151" s="253">
        <f>ROUND(E151*F151,2)</f>
        <v>0</v>
      </c>
      <c r="H151" s="232"/>
      <c r="I151" s="231">
        <f>ROUND(E151*H151,2)</f>
        <v>0</v>
      </c>
      <c r="J151" s="232"/>
      <c r="K151" s="231">
        <f>ROUND(E151*J151,2)</f>
        <v>0</v>
      </c>
      <c r="L151" s="231">
        <v>21</v>
      </c>
      <c r="M151" s="231">
        <f>G151*(1+L151/100)</f>
        <v>0</v>
      </c>
      <c r="N151" s="231">
        <v>0</v>
      </c>
      <c r="O151" s="231">
        <f>ROUND(E151*N151,2)</f>
        <v>0</v>
      </c>
      <c r="P151" s="231">
        <v>0</v>
      </c>
      <c r="Q151" s="231">
        <f>ROUND(E151*P151,2)</f>
        <v>0</v>
      </c>
      <c r="R151" s="231"/>
      <c r="S151" s="231" t="s">
        <v>123</v>
      </c>
      <c r="T151" s="231" t="s">
        <v>124</v>
      </c>
      <c r="U151" s="231">
        <v>4.7370000000000001</v>
      </c>
      <c r="V151" s="231">
        <f>ROUND(E151*U151,2)</f>
        <v>0.05</v>
      </c>
      <c r="W151" s="231"/>
      <c r="X151" s="231" t="s">
        <v>125</v>
      </c>
      <c r="Y151" s="212"/>
      <c r="Z151" s="212"/>
      <c r="AA151" s="212"/>
      <c r="AB151" s="212"/>
      <c r="AC151" s="212"/>
      <c r="AD151" s="212"/>
      <c r="AE151" s="212"/>
      <c r="AF151" s="212"/>
      <c r="AG151" s="212" t="s">
        <v>270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x14ac:dyDescent="0.2">
      <c r="A152" s="236" t="s">
        <v>118</v>
      </c>
      <c r="B152" s="237" t="s">
        <v>80</v>
      </c>
      <c r="C152" s="258" t="s">
        <v>81</v>
      </c>
      <c r="D152" s="238"/>
      <c r="E152" s="239"/>
      <c r="F152" s="240"/>
      <c r="G152" s="241">
        <f>SUMIF(AG153:AG160,"&lt;&gt;NOR",G153:G160)</f>
        <v>0</v>
      </c>
      <c r="H152" s="235"/>
      <c r="I152" s="235">
        <f>SUM(I153:I160)</f>
        <v>0</v>
      </c>
      <c r="J152" s="235"/>
      <c r="K152" s="235">
        <f>SUM(K153:K160)</f>
        <v>0</v>
      </c>
      <c r="L152" s="235"/>
      <c r="M152" s="235">
        <f>SUM(M153:M160)</f>
        <v>0</v>
      </c>
      <c r="N152" s="235"/>
      <c r="O152" s="235">
        <f>SUM(O153:O160)</f>
        <v>0.1</v>
      </c>
      <c r="P152" s="235"/>
      <c r="Q152" s="235">
        <f>SUM(Q153:Q160)</f>
        <v>0</v>
      </c>
      <c r="R152" s="235"/>
      <c r="S152" s="235"/>
      <c r="T152" s="235"/>
      <c r="U152" s="235"/>
      <c r="V152" s="235">
        <f>SUM(V153:V160)</f>
        <v>6.84</v>
      </c>
      <c r="W152" s="235"/>
      <c r="X152" s="235"/>
      <c r="AG152" t="s">
        <v>119</v>
      </c>
    </row>
    <row r="153" spans="1:60" ht="22.5" outlineLevel="1" x14ac:dyDescent="0.2">
      <c r="A153" s="242">
        <v>50</v>
      </c>
      <c r="B153" s="243" t="s">
        <v>271</v>
      </c>
      <c r="C153" s="259" t="s">
        <v>272</v>
      </c>
      <c r="D153" s="244" t="s">
        <v>122</v>
      </c>
      <c r="E153" s="245">
        <v>2</v>
      </c>
      <c r="F153" s="246"/>
      <c r="G153" s="247">
        <f>ROUND(E153*F153,2)</f>
        <v>0</v>
      </c>
      <c r="H153" s="232"/>
      <c r="I153" s="231">
        <f>ROUND(E153*H153,2)</f>
        <v>0</v>
      </c>
      <c r="J153" s="232"/>
      <c r="K153" s="231">
        <f>ROUND(E153*J153,2)</f>
        <v>0</v>
      </c>
      <c r="L153" s="231">
        <v>21</v>
      </c>
      <c r="M153" s="231">
        <f>G153*(1+L153/100)</f>
        <v>0</v>
      </c>
      <c r="N153" s="231">
        <v>2.8969999999999999E-2</v>
      </c>
      <c r="O153" s="231">
        <f>ROUND(E153*N153,2)</f>
        <v>0.06</v>
      </c>
      <c r="P153" s="231">
        <v>0</v>
      </c>
      <c r="Q153" s="231">
        <f>ROUND(E153*P153,2)</f>
        <v>0</v>
      </c>
      <c r="R153" s="231"/>
      <c r="S153" s="231" t="s">
        <v>123</v>
      </c>
      <c r="T153" s="231" t="s">
        <v>124</v>
      </c>
      <c r="U153" s="231">
        <v>1.86</v>
      </c>
      <c r="V153" s="231">
        <f>ROUND(E153*U153,2)</f>
        <v>3.72</v>
      </c>
      <c r="W153" s="231"/>
      <c r="X153" s="231" t="s">
        <v>125</v>
      </c>
      <c r="Y153" s="212"/>
      <c r="Z153" s="212"/>
      <c r="AA153" s="212"/>
      <c r="AB153" s="212"/>
      <c r="AC153" s="212"/>
      <c r="AD153" s="212"/>
      <c r="AE153" s="212"/>
      <c r="AF153" s="212"/>
      <c r="AG153" s="212" t="s">
        <v>126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29"/>
      <c r="B154" s="230"/>
      <c r="C154" s="260" t="s">
        <v>202</v>
      </c>
      <c r="D154" s="233"/>
      <c r="E154" s="234">
        <v>2</v>
      </c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12"/>
      <c r="Z154" s="212"/>
      <c r="AA154" s="212"/>
      <c r="AB154" s="212"/>
      <c r="AC154" s="212"/>
      <c r="AD154" s="212"/>
      <c r="AE154" s="212"/>
      <c r="AF154" s="212"/>
      <c r="AG154" s="212" t="s">
        <v>127</v>
      </c>
      <c r="AH154" s="212">
        <v>0</v>
      </c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42">
        <v>51</v>
      </c>
      <c r="B155" s="243" t="s">
        <v>273</v>
      </c>
      <c r="C155" s="259" t="s">
        <v>274</v>
      </c>
      <c r="D155" s="244" t="s">
        <v>122</v>
      </c>
      <c r="E155" s="245">
        <v>2</v>
      </c>
      <c r="F155" s="246"/>
      <c r="G155" s="247">
        <f>ROUND(E155*F155,2)</f>
        <v>0</v>
      </c>
      <c r="H155" s="232"/>
      <c r="I155" s="231">
        <f>ROUND(E155*H155,2)</f>
        <v>0</v>
      </c>
      <c r="J155" s="232"/>
      <c r="K155" s="231">
        <f>ROUND(E155*J155,2)</f>
        <v>0</v>
      </c>
      <c r="L155" s="231">
        <v>21</v>
      </c>
      <c r="M155" s="231">
        <f>G155*(1+L155/100)</f>
        <v>0</v>
      </c>
      <c r="N155" s="231">
        <v>0</v>
      </c>
      <c r="O155" s="231">
        <f>ROUND(E155*N155,2)</f>
        <v>0</v>
      </c>
      <c r="P155" s="231">
        <v>0</v>
      </c>
      <c r="Q155" s="231">
        <f>ROUND(E155*P155,2)</f>
        <v>0</v>
      </c>
      <c r="R155" s="231"/>
      <c r="S155" s="231" t="s">
        <v>123</v>
      </c>
      <c r="T155" s="231" t="s">
        <v>124</v>
      </c>
      <c r="U155" s="231">
        <v>1.45</v>
      </c>
      <c r="V155" s="231">
        <f>ROUND(E155*U155,2)</f>
        <v>2.9</v>
      </c>
      <c r="W155" s="231"/>
      <c r="X155" s="231" t="s">
        <v>125</v>
      </c>
      <c r="Y155" s="212"/>
      <c r="Z155" s="212"/>
      <c r="AA155" s="212"/>
      <c r="AB155" s="212"/>
      <c r="AC155" s="212"/>
      <c r="AD155" s="212"/>
      <c r="AE155" s="212"/>
      <c r="AF155" s="212"/>
      <c r="AG155" s="212" t="s">
        <v>126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29"/>
      <c r="B156" s="230"/>
      <c r="C156" s="260" t="s">
        <v>202</v>
      </c>
      <c r="D156" s="233"/>
      <c r="E156" s="234">
        <v>2</v>
      </c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12"/>
      <c r="Z156" s="212"/>
      <c r="AA156" s="212"/>
      <c r="AB156" s="212"/>
      <c r="AC156" s="212"/>
      <c r="AD156" s="212"/>
      <c r="AE156" s="212"/>
      <c r="AF156" s="212"/>
      <c r="AG156" s="212" t="s">
        <v>127</v>
      </c>
      <c r="AH156" s="212">
        <v>0</v>
      </c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42">
        <v>52</v>
      </c>
      <c r="B157" s="243" t="s">
        <v>275</v>
      </c>
      <c r="C157" s="259" t="s">
        <v>276</v>
      </c>
      <c r="D157" s="244" t="s">
        <v>122</v>
      </c>
      <c r="E157" s="245">
        <v>2</v>
      </c>
      <c r="F157" s="246"/>
      <c r="G157" s="247">
        <f>ROUND(E157*F157,2)</f>
        <v>0</v>
      </c>
      <c r="H157" s="232"/>
      <c r="I157" s="231">
        <f>ROUND(E157*H157,2)</f>
        <v>0</v>
      </c>
      <c r="J157" s="232"/>
      <c r="K157" s="231">
        <f>ROUND(E157*J157,2)</f>
        <v>0</v>
      </c>
      <c r="L157" s="231">
        <v>21</v>
      </c>
      <c r="M157" s="231">
        <f>G157*(1+L157/100)</f>
        <v>0</v>
      </c>
      <c r="N157" s="231">
        <v>1.9E-2</v>
      </c>
      <c r="O157" s="231">
        <f>ROUND(E157*N157,2)</f>
        <v>0.04</v>
      </c>
      <c r="P157" s="231">
        <v>0</v>
      </c>
      <c r="Q157" s="231">
        <f>ROUND(E157*P157,2)</f>
        <v>0</v>
      </c>
      <c r="R157" s="231"/>
      <c r="S157" s="231" t="s">
        <v>123</v>
      </c>
      <c r="T157" s="231" t="s">
        <v>124</v>
      </c>
      <c r="U157" s="231">
        <v>0</v>
      </c>
      <c r="V157" s="231">
        <f>ROUND(E157*U157,2)</f>
        <v>0</v>
      </c>
      <c r="W157" s="231"/>
      <c r="X157" s="231" t="s">
        <v>255</v>
      </c>
      <c r="Y157" s="212"/>
      <c r="Z157" s="212"/>
      <c r="AA157" s="212"/>
      <c r="AB157" s="212"/>
      <c r="AC157" s="212"/>
      <c r="AD157" s="212"/>
      <c r="AE157" s="212"/>
      <c r="AF157" s="212"/>
      <c r="AG157" s="212" t="s">
        <v>256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29"/>
      <c r="B158" s="230"/>
      <c r="C158" s="262" t="s">
        <v>277</v>
      </c>
      <c r="D158" s="254"/>
      <c r="E158" s="254"/>
      <c r="F158" s="254"/>
      <c r="G158" s="254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12"/>
      <c r="Z158" s="212"/>
      <c r="AA158" s="212"/>
      <c r="AB158" s="212"/>
      <c r="AC158" s="212"/>
      <c r="AD158" s="212"/>
      <c r="AE158" s="212"/>
      <c r="AF158" s="212"/>
      <c r="AG158" s="212" t="s">
        <v>184</v>
      </c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29"/>
      <c r="B159" s="230"/>
      <c r="C159" s="260" t="s">
        <v>202</v>
      </c>
      <c r="D159" s="233"/>
      <c r="E159" s="234">
        <v>2</v>
      </c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12"/>
      <c r="Z159" s="212"/>
      <c r="AA159" s="212"/>
      <c r="AB159" s="212"/>
      <c r="AC159" s="212"/>
      <c r="AD159" s="212"/>
      <c r="AE159" s="212"/>
      <c r="AF159" s="212"/>
      <c r="AG159" s="212" t="s">
        <v>127</v>
      </c>
      <c r="AH159" s="212">
        <v>0</v>
      </c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48">
        <v>53</v>
      </c>
      <c r="B160" s="249" t="s">
        <v>278</v>
      </c>
      <c r="C160" s="261" t="s">
        <v>279</v>
      </c>
      <c r="D160" s="250" t="s">
        <v>209</v>
      </c>
      <c r="E160" s="251">
        <v>9.5939999999999998E-2</v>
      </c>
      <c r="F160" s="252"/>
      <c r="G160" s="253">
        <f>ROUND(E160*F160,2)</f>
        <v>0</v>
      </c>
      <c r="H160" s="232"/>
      <c r="I160" s="231">
        <f>ROUND(E160*H160,2)</f>
        <v>0</v>
      </c>
      <c r="J160" s="232"/>
      <c r="K160" s="231">
        <f>ROUND(E160*J160,2)</f>
        <v>0</v>
      </c>
      <c r="L160" s="231">
        <v>21</v>
      </c>
      <c r="M160" s="231">
        <f>G160*(1+L160/100)</f>
        <v>0</v>
      </c>
      <c r="N160" s="231">
        <v>0</v>
      </c>
      <c r="O160" s="231">
        <f>ROUND(E160*N160,2)</f>
        <v>0</v>
      </c>
      <c r="P160" s="231">
        <v>0</v>
      </c>
      <c r="Q160" s="231">
        <f>ROUND(E160*P160,2)</f>
        <v>0</v>
      </c>
      <c r="R160" s="231"/>
      <c r="S160" s="231" t="s">
        <v>123</v>
      </c>
      <c r="T160" s="231" t="s">
        <v>124</v>
      </c>
      <c r="U160" s="231">
        <v>2.2549999999999999</v>
      </c>
      <c r="V160" s="231">
        <f>ROUND(E160*U160,2)</f>
        <v>0.22</v>
      </c>
      <c r="W160" s="231"/>
      <c r="X160" s="231" t="s">
        <v>125</v>
      </c>
      <c r="Y160" s="212"/>
      <c r="Z160" s="212"/>
      <c r="AA160" s="212"/>
      <c r="AB160" s="212"/>
      <c r="AC160" s="212"/>
      <c r="AD160" s="212"/>
      <c r="AE160" s="212"/>
      <c r="AF160" s="212"/>
      <c r="AG160" s="212" t="s">
        <v>270</v>
      </c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x14ac:dyDescent="0.2">
      <c r="A161" s="236" t="s">
        <v>118</v>
      </c>
      <c r="B161" s="237" t="s">
        <v>82</v>
      </c>
      <c r="C161" s="258" t="s">
        <v>83</v>
      </c>
      <c r="D161" s="238"/>
      <c r="E161" s="239"/>
      <c r="F161" s="240"/>
      <c r="G161" s="241">
        <f>SUMIF(AG162:AG166,"&lt;&gt;NOR",G162:G166)</f>
        <v>0</v>
      </c>
      <c r="H161" s="235"/>
      <c r="I161" s="235">
        <f>SUM(I162:I166)</f>
        <v>0</v>
      </c>
      <c r="J161" s="235"/>
      <c r="K161" s="235">
        <f>SUM(K162:K166)</f>
        <v>0</v>
      </c>
      <c r="L161" s="235"/>
      <c r="M161" s="235">
        <f>SUM(M162:M166)</f>
        <v>0</v>
      </c>
      <c r="N161" s="235"/>
      <c r="O161" s="235">
        <f>SUM(O162:O166)</f>
        <v>0.48</v>
      </c>
      <c r="P161" s="235"/>
      <c r="Q161" s="235">
        <f>SUM(Q162:Q166)</f>
        <v>0</v>
      </c>
      <c r="R161" s="235"/>
      <c r="S161" s="235"/>
      <c r="T161" s="235"/>
      <c r="U161" s="235"/>
      <c r="V161" s="235">
        <f>SUM(V162:V166)</f>
        <v>27.47</v>
      </c>
      <c r="W161" s="235"/>
      <c r="X161" s="235"/>
      <c r="AG161" t="s">
        <v>119</v>
      </c>
    </row>
    <row r="162" spans="1:60" outlineLevel="1" x14ac:dyDescent="0.2">
      <c r="A162" s="242">
        <v>54</v>
      </c>
      <c r="B162" s="243" t="s">
        <v>280</v>
      </c>
      <c r="C162" s="259" t="s">
        <v>281</v>
      </c>
      <c r="D162" s="244" t="s">
        <v>134</v>
      </c>
      <c r="E162" s="245">
        <v>41.806199999999997</v>
      </c>
      <c r="F162" s="246"/>
      <c r="G162" s="247">
        <f>ROUND(E162*F162,2)</f>
        <v>0</v>
      </c>
      <c r="H162" s="232"/>
      <c r="I162" s="231">
        <f>ROUND(E162*H162,2)</f>
        <v>0</v>
      </c>
      <c r="J162" s="232"/>
      <c r="K162" s="231">
        <f>ROUND(E162*J162,2)</f>
        <v>0</v>
      </c>
      <c r="L162" s="231">
        <v>21</v>
      </c>
      <c r="M162" s="231">
        <f>G162*(1+L162/100)</f>
        <v>0</v>
      </c>
      <c r="N162" s="231">
        <v>1.076E-2</v>
      </c>
      <c r="O162" s="231">
        <f>ROUND(E162*N162,2)</f>
        <v>0.45</v>
      </c>
      <c r="P162" s="231">
        <v>0</v>
      </c>
      <c r="Q162" s="231">
        <f>ROUND(E162*P162,2)</f>
        <v>0</v>
      </c>
      <c r="R162" s="231"/>
      <c r="S162" s="231" t="s">
        <v>123</v>
      </c>
      <c r="T162" s="231" t="s">
        <v>124</v>
      </c>
      <c r="U162" s="231">
        <v>0.56000000000000005</v>
      </c>
      <c r="V162" s="231">
        <f>ROUND(E162*U162,2)</f>
        <v>23.41</v>
      </c>
      <c r="W162" s="231"/>
      <c r="X162" s="231" t="s">
        <v>125</v>
      </c>
      <c r="Y162" s="212"/>
      <c r="Z162" s="212"/>
      <c r="AA162" s="212"/>
      <c r="AB162" s="212"/>
      <c r="AC162" s="212"/>
      <c r="AD162" s="212"/>
      <c r="AE162" s="212"/>
      <c r="AF162" s="212"/>
      <c r="AG162" s="212" t="s">
        <v>126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ht="22.5" outlineLevel="1" x14ac:dyDescent="0.2">
      <c r="A163" s="229"/>
      <c r="B163" s="230"/>
      <c r="C163" s="260" t="s">
        <v>146</v>
      </c>
      <c r="D163" s="233"/>
      <c r="E163" s="234">
        <v>41.81</v>
      </c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12"/>
      <c r="Z163" s="212"/>
      <c r="AA163" s="212"/>
      <c r="AB163" s="212"/>
      <c r="AC163" s="212"/>
      <c r="AD163" s="212"/>
      <c r="AE163" s="212"/>
      <c r="AF163" s="212"/>
      <c r="AG163" s="212" t="s">
        <v>127</v>
      </c>
      <c r="AH163" s="212">
        <v>0</v>
      </c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42">
        <v>55</v>
      </c>
      <c r="B164" s="243" t="s">
        <v>282</v>
      </c>
      <c r="C164" s="259" t="s">
        <v>283</v>
      </c>
      <c r="D164" s="244" t="s">
        <v>134</v>
      </c>
      <c r="E164" s="245">
        <v>41.806199999999997</v>
      </c>
      <c r="F164" s="246"/>
      <c r="G164" s="247">
        <f>ROUND(E164*F164,2)</f>
        <v>0</v>
      </c>
      <c r="H164" s="232"/>
      <c r="I164" s="231">
        <f>ROUND(E164*H164,2)</f>
        <v>0</v>
      </c>
      <c r="J164" s="232"/>
      <c r="K164" s="231">
        <f>ROUND(E164*J164,2)</f>
        <v>0</v>
      </c>
      <c r="L164" s="231">
        <v>21</v>
      </c>
      <c r="M164" s="231">
        <f>G164*(1+L164/100)</f>
        <v>0</v>
      </c>
      <c r="N164" s="231">
        <v>7.2000000000000005E-4</v>
      </c>
      <c r="O164" s="231">
        <f>ROUND(E164*N164,2)</f>
        <v>0.03</v>
      </c>
      <c r="P164" s="231">
        <v>0</v>
      </c>
      <c r="Q164" s="231">
        <f>ROUND(E164*P164,2)</f>
        <v>0</v>
      </c>
      <c r="R164" s="231"/>
      <c r="S164" s="231" t="s">
        <v>123</v>
      </c>
      <c r="T164" s="231" t="s">
        <v>124</v>
      </c>
      <c r="U164" s="231">
        <v>0.08</v>
      </c>
      <c r="V164" s="231">
        <f>ROUND(E164*U164,2)</f>
        <v>3.34</v>
      </c>
      <c r="W164" s="231"/>
      <c r="X164" s="231" t="s">
        <v>125</v>
      </c>
      <c r="Y164" s="212"/>
      <c r="Z164" s="212"/>
      <c r="AA164" s="212"/>
      <c r="AB164" s="212"/>
      <c r="AC164" s="212"/>
      <c r="AD164" s="212"/>
      <c r="AE164" s="212"/>
      <c r="AF164" s="212"/>
      <c r="AG164" s="212" t="s">
        <v>126</v>
      </c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ht="22.5" outlineLevel="1" x14ac:dyDescent="0.2">
      <c r="A165" s="229"/>
      <c r="B165" s="230"/>
      <c r="C165" s="260" t="s">
        <v>146</v>
      </c>
      <c r="D165" s="233"/>
      <c r="E165" s="234">
        <v>41.81</v>
      </c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12"/>
      <c r="Z165" s="212"/>
      <c r="AA165" s="212"/>
      <c r="AB165" s="212"/>
      <c r="AC165" s="212"/>
      <c r="AD165" s="212"/>
      <c r="AE165" s="212"/>
      <c r="AF165" s="212"/>
      <c r="AG165" s="212" t="s">
        <v>127</v>
      </c>
      <c r="AH165" s="212">
        <v>0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48">
        <v>56</v>
      </c>
      <c r="B166" s="249" t="s">
        <v>284</v>
      </c>
      <c r="C166" s="261" t="s">
        <v>285</v>
      </c>
      <c r="D166" s="250" t="s">
        <v>209</v>
      </c>
      <c r="E166" s="251">
        <v>0.47993999999999998</v>
      </c>
      <c r="F166" s="252"/>
      <c r="G166" s="253">
        <f>ROUND(E166*F166,2)</f>
        <v>0</v>
      </c>
      <c r="H166" s="232"/>
      <c r="I166" s="231">
        <f>ROUND(E166*H166,2)</f>
        <v>0</v>
      </c>
      <c r="J166" s="232"/>
      <c r="K166" s="231">
        <f>ROUND(E166*J166,2)</f>
        <v>0</v>
      </c>
      <c r="L166" s="231">
        <v>21</v>
      </c>
      <c r="M166" s="231">
        <f>G166*(1+L166/100)</f>
        <v>0</v>
      </c>
      <c r="N166" s="231">
        <v>0</v>
      </c>
      <c r="O166" s="231">
        <f>ROUND(E166*N166,2)</f>
        <v>0</v>
      </c>
      <c r="P166" s="231">
        <v>0</v>
      </c>
      <c r="Q166" s="231">
        <f>ROUND(E166*P166,2)</f>
        <v>0</v>
      </c>
      <c r="R166" s="231"/>
      <c r="S166" s="231" t="s">
        <v>123</v>
      </c>
      <c r="T166" s="231" t="s">
        <v>124</v>
      </c>
      <c r="U166" s="231">
        <v>1.4990000000000001</v>
      </c>
      <c r="V166" s="231">
        <f>ROUND(E166*U166,2)</f>
        <v>0.72</v>
      </c>
      <c r="W166" s="231"/>
      <c r="X166" s="231" t="s">
        <v>125</v>
      </c>
      <c r="Y166" s="212"/>
      <c r="Z166" s="212"/>
      <c r="AA166" s="212"/>
      <c r="AB166" s="212"/>
      <c r="AC166" s="212"/>
      <c r="AD166" s="212"/>
      <c r="AE166" s="212"/>
      <c r="AF166" s="212"/>
      <c r="AG166" s="212" t="s">
        <v>270</v>
      </c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x14ac:dyDescent="0.2">
      <c r="A167" s="236" t="s">
        <v>118</v>
      </c>
      <c r="B167" s="237" t="s">
        <v>84</v>
      </c>
      <c r="C167" s="258" t="s">
        <v>85</v>
      </c>
      <c r="D167" s="238"/>
      <c r="E167" s="239"/>
      <c r="F167" s="240"/>
      <c r="G167" s="241">
        <f>SUMIF(AG168:AG197,"&lt;&gt;NOR",G168:G197)</f>
        <v>0</v>
      </c>
      <c r="H167" s="235"/>
      <c r="I167" s="235">
        <f>SUM(I168:I197)</f>
        <v>0</v>
      </c>
      <c r="J167" s="235"/>
      <c r="K167" s="235">
        <f>SUM(K168:K197)</f>
        <v>0</v>
      </c>
      <c r="L167" s="235"/>
      <c r="M167" s="235">
        <f>SUM(M168:M197)</f>
        <v>0</v>
      </c>
      <c r="N167" s="235"/>
      <c r="O167" s="235">
        <f>SUM(O168:O197)</f>
        <v>0.01</v>
      </c>
      <c r="P167" s="235"/>
      <c r="Q167" s="235">
        <f>SUM(Q168:Q197)</f>
        <v>0</v>
      </c>
      <c r="R167" s="235"/>
      <c r="S167" s="235"/>
      <c r="T167" s="235"/>
      <c r="U167" s="235"/>
      <c r="V167" s="235">
        <f>SUM(V168:V197)</f>
        <v>5.62</v>
      </c>
      <c r="W167" s="235"/>
      <c r="X167" s="235"/>
      <c r="AG167" t="s">
        <v>119</v>
      </c>
    </row>
    <row r="168" spans="1:60" ht="22.5" outlineLevel="1" x14ac:dyDescent="0.2">
      <c r="A168" s="242">
        <v>57</v>
      </c>
      <c r="B168" s="243" t="s">
        <v>286</v>
      </c>
      <c r="C168" s="259" t="s">
        <v>287</v>
      </c>
      <c r="D168" s="244" t="s">
        <v>134</v>
      </c>
      <c r="E168" s="245">
        <v>41.806199999999997</v>
      </c>
      <c r="F168" s="246"/>
      <c r="G168" s="247">
        <f>ROUND(E168*F168,2)</f>
        <v>0</v>
      </c>
      <c r="H168" s="232"/>
      <c r="I168" s="231">
        <f>ROUND(E168*H168,2)</f>
        <v>0</v>
      </c>
      <c r="J168" s="232"/>
      <c r="K168" s="231">
        <f>ROUND(E168*J168,2)</f>
        <v>0</v>
      </c>
      <c r="L168" s="231">
        <v>21</v>
      </c>
      <c r="M168" s="231">
        <f>G168*(1+L168/100)</f>
        <v>0</v>
      </c>
      <c r="N168" s="231">
        <v>3.2000000000000003E-4</v>
      </c>
      <c r="O168" s="231">
        <f>ROUND(E168*N168,2)</f>
        <v>0.01</v>
      </c>
      <c r="P168" s="231">
        <v>0</v>
      </c>
      <c r="Q168" s="231">
        <f>ROUND(E168*P168,2)</f>
        <v>0</v>
      </c>
      <c r="R168" s="231"/>
      <c r="S168" s="231" t="s">
        <v>123</v>
      </c>
      <c r="T168" s="231" t="s">
        <v>124</v>
      </c>
      <c r="U168" s="231">
        <v>0.13439999999999999</v>
      </c>
      <c r="V168" s="231">
        <f>ROUND(E168*U168,2)</f>
        <v>5.62</v>
      </c>
      <c r="W168" s="231"/>
      <c r="X168" s="231" t="s">
        <v>125</v>
      </c>
      <c r="Y168" s="212"/>
      <c r="Z168" s="212"/>
      <c r="AA168" s="212"/>
      <c r="AB168" s="212"/>
      <c r="AC168" s="212"/>
      <c r="AD168" s="212"/>
      <c r="AE168" s="212"/>
      <c r="AF168" s="212"/>
      <c r="AG168" s="212" t="s">
        <v>126</v>
      </c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ht="22.5" outlineLevel="1" x14ac:dyDescent="0.2">
      <c r="A169" s="229"/>
      <c r="B169" s="230"/>
      <c r="C169" s="260" t="s">
        <v>146</v>
      </c>
      <c r="D169" s="233"/>
      <c r="E169" s="234">
        <v>41.81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12"/>
      <c r="Z169" s="212"/>
      <c r="AA169" s="212"/>
      <c r="AB169" s="212"/>
      <c r="AC169" s="212"/>
      <c r="AD169" s="212"/>
      <c r="AE169" s="212"/>
      <c r="AF169" s="212"/>
      <c r="AG169" s="212" t="s">
        <v>127</v>
      </c>
      <c r="AH169" s="212">
        <v>0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42">
        <v>58</v>
      </c>
      <c r="B170" s="243" t="s">
        <v>288</v>
      </c>
      <c r="C170" s="259" t="s">
        <v>289</v>
      </c>
      <c r="D170" s="244" t="s">
        <v>134</v>
      </c>
      <c r="E170" s="245">
        <v>103.7771</v>
      </c>
      <c r="F170" s="246"/>
      <c r="G170" s="247">
        <f>ROUND(E170*F170,2)</f>
        <v>0</v>
      </c>
      <c r="H170" s="232"/>
      <c r="I170" s="231">
        <f>ROUND(E170*H170,2)</f>
        <v>0</v>
      </c>
      <c r="J170" s="232"/>
      <c r="K170" s="231">
        <f>ROUND(E170*J170,2)</f>
        <v>0</v>
      </c>
      <c r="L170" s="231">
        <v>21</v>
      </c>
      <c r="M170" s="231">
        <f>G170*(1+L170/100)</f>
        <v>0</v>
      </c>
      <c r="N170" s="231">
        <v>0</v>
      </c>
      <c r="O170" s="231">
        <f>ROUND(E170*N170,2)</f>
        <v>0</v>
      </c>
      <c r="P170" s="231">
        <v>0</v>
      </c>
      <c r="Q170" s="231">
        <f>ROUND(E170*P170,2)</f>
        <v>0</v>
      </c>
      <c r="R170" s="231"/>
      <c r="S170" s="231" t="s">
        <v>123</v>
      </c>
      <c r="T170" s="231" t="s">
        <v>124</v>
      </c>
      <c r="U170" s="231">
        <v>0</v>
      </c>
      <c r="V170" s="231">
        <f>ROUND(E170*U170,2)</f>
        <v>0</v>
      </c>
      <c r="W170" s="231"/>
      <c r="X170" s="231" t="s">
        <v>135</v>
      </c>
      <c r="Y170" s="212"/>
      <c r="Z170" s="212"/>
      <c r="AA170" s="212"/>
      <c r="AB170" s="212"/>
      <c r="AC170" s="212"/>
      <c r="AD170" s="212"/>
      <c r="AE170" s="212"/>
      <c r="AF170" s="212"/>
      <c r="AG170" s="212" t="s">
        <v>136</v>
      </c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29"/>
      <c r="B171" s="230"/>
      <c r="C171" s="262" t="s">
        <v>290</v>
      </c>
      <c r="D171" s="254"/>
      <c r="E171" s="254"/>
      <c r="F171" s="254"/>
      <c r="G171" s="254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12"/>
      <c r="Z171" s="212"/>
      <c r="AA171" s="212"/>
      <c r="AB171" s="212"/>
      <c r="AC171" s="212"/>
      <c r="AD171" s="212"/>
      <c r="AE171" s="212"/>
      <c r="AF171" s="212"/>
      <c r="AG171" s="212" t="s">
        <v>184</v>
      </c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 x14ac:dyDescent="0.2">
      <c r="A172" s="229"/>
      <c r="B172" s="230"/>
      <c r="C172" s="260" t="s">
        <v>291</v>
      </c>
      <c r="D172" s="233"/>
      <c r="E172" s="234">
        <v>6.9028</v>
      </c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12"/>
      <c r="Z172" s="212"/>
      <c r="AA172" s="212"/>
      <c r="AB172" s="212"/>
      <c r="AC172" s="212"/>
      <c r="AD172" s="212"/>
      <c r="AE172" s="212"/>
      <c r="AF172" s="212"/>
      <c r="AG172" s="212" t="s">
        <v>127</v>
      </c>
      <c r="AH172" s="212">
        <v>0</v>
      </c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29"/>
      <c r="B173" s="230"/>
      <c r="C173" s="260" t="s">
        <v>292</v>
      </c>
      <c r="D173" s="233"/>
      <c r="E173" s="234">
        <v>12.191000000000001</v>
      </c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12"/>
      <c r="Z173" s="212"/>
      <c r="AA173" s="212"/>
      <c r="AB173" s="212"/>
      <c r="AC173" s="212"/>
      <c r="AD173" s="212"/>
      <c r="AE173" s="212"/>
      <c r="AF173" s="212"/>
      <c r="AG173" s="212" t="s">
        <v>127</v>
      </c>
      <c r="AH173" s="212">
        <v>0</v>
      </c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29"/>
      <c r="B174" s="230"/>
      <c r="C174" s="260" t="s">
        <v>293</v>
      </c>
      <c r="D174" s="233"/>
      <c r="E174" s="234">
        <v>5.9736000000000002</v>
      </c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12"/>
      <c r="Z174" s="212"/>
      <c r="AA174" s="212"/>
      <c r="AB174" s="212"/>
      <c r="AC174" s="212"/>
      <c r="AD174" s="212"/>
      <c r="AE174" s="212"/>
      <c r="AF174" s="212"/>
      <c r="AG174" s="212" t="s">
        <v>127</v>
      </c>
      <c r="AH174" s="212">
        <v>0</v>
      </c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ht="22.5" outlineLevel="1" x14ac:dyDescent="0.2">
      <c r="A175" s="229"/>
      <c r="B175" s="230"/>
      <c r="C175" s="260" t="s">
        <v>294</v>
      </c>
      <c r="D175" s="233"/>
      <c r="E175" s="234">
        <v>15.1586</v>
      </c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12"/>
      <c r="Z175" s="212"/>
      <c r="AA175" s="212"/>
      <c r="AB175" s="212"/>
      <c r="AC175" s="212"/>
      <c r="AD175" s="212"/>
      <c r="AE175" s="212"/>
      <c r="AF175" s="212"/>
      <c r="AG175" s="212" t="s">
        <v>127</v>
      </c>
      <c r="AH175" s="212">
        <v>0</v>
      </c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 x14ac:dyDescent="0.2">
      <c r="A176" s="229"/>
      <c r="B176" s="230"/>
      <c r="C176" s="260" t="s">
        <v>295</v>
      </c>
      <c r="D176" s="233"/>
      <c r="E176" s="234">
        <v>4.4020000000000001</v>
      </c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12"/>
      <c r="Z176" s="212"/>
      <c r="AA176" s="212"/>
      <c r="AB176" s="212"/>
      <c r="AC176" s="212"/>
      <c r="AD176" s="212"/>
      <c r="AE176" s="212"/>
      <c r="AF176" s="212"/>
      <c r="AG176" s="212" t="s">
        <v>127</v>
      </c>
      <c r="AH176" s="212">
        <v>0</v>
      </c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29"/>
      <c r="B177" s="230"/>
      <c r="C177" s="260" t="s">
        <v>296</v>
      </c>
      <c r="D177" s="233"/>
      <c r="E177" s="234">
        <v>7.8475000000000001</v>
      </c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12"/>
      <c r="Z177" s="212"/>
      <c r="AA177" s="212"/>
      <c r="AB177" s="212"/>
      <c r="AC177" s="212"/>
      <c r="AD177" s="212"/>
      <c r="AE177" s="212"/>
      <c r="AF177" s="212"/>
      <c r="AG177" s="212" t="s">
        <v>127</v>
      </c>
      <c r="AH177" s="212">
        <v>0</v>
      </c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29"/>
      <c r="B178" s="230"/>
      <c r="C178" s="260" t="s">
        <v>297</v>
      </c>
      <c r="D178" s="233"/>
      <c r="E178" s="234">
        <v>13.718999999999999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12"/>
      <c r="Z178" s="212"/>
      <c r="AA178" s="212"/>
      <c r="AB178" s="212"/>
      <c r="AC178" s="212"/>
      <c r="AD178" s="212"/>
      <c r="AE178" s="212"/>
      <c r="AF178" s="212"/>
      <c r="AG178" s="212" t="s">
        <v>127</v>
      </c>
      <c r="AH178" s="212">
        <v>0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ht="22.5" outlineLevel="1" x14ac:dyDescent="0.2">
      <c r="A179" s="229"/>
      <c r="B179" s="230"/>
      <c r="C179" s="260" t="s">
        <v>298</v>
      </c>
      <c r="D179" s="233"/>
      <c r="E179" s="234">
        <v>10.686999999999999</v>
      </c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12"/>
      <c r="Z179" s="212"/>
      <c r="AA179" s="212"/>
      <c r="AB179" s="212"/>
      <c r="AC179" s="212"/>
      <c r="AD179" s="212"/>
      <c r="AE179" s="212"/>
      <c r="AF179" s="212"/>
      <c r="AG179" s="212" t="s">
        <v>127</v>
      </c>
      <c r="AH179" s="212">
        <v>0</v>
      </c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ht="22.5" outlineLevel="1" x14ac:dyDescent="0.2">
      <c r="A180" s="229"/>
      <c r="B180" s="230"/>
      <c r="C180" s="260" t="s">
        <v>299</v>
      </c>
      <c r="D180" s="233"/>
      <c r="E180" s="234">
        <v>11.43</v>
      </c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12"/>
      <c r="Z180" s="212"/>
      <c r="AA180" s="212"/>
      <c r="AB180" s="212"/>
      <c r="AC180" s="212"/>
      <c r="AD180" s="212"/>
      <c r="AE180" s="212"/>
      <c r="AF180" s="212"/>
      <c r="AG180" s="212" t="s">
        <v>127</v>
      </c>
      <c r="AH180" s="212">
        <v>0</v>
      </c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 x14ac:dyDescent="0.2">
      <c r="A181" s="229"/>
      <c r="B181" s="230"/>
      <c r="C181" s="260" t="s">
        <v>300</v>
      </c>
      <c r="D181" s="233"/>
      <c r="E181" s="234">
        <v>5.6205999999999996</v>
      </c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12"/>
      <c r="Z181" s="212"/>
      <c r="AA181" s="212"/>
      <c r="AB181" s="212"/>
      <c r="AC181" s="212"/>
      <c r="AD181" s="212"/>
      <c r="AE181" s="212"/>
      <c r="AF181" s="212"/>
      <c r="AG181" s="212" t="s">
        <v>127</v>
      </c>
      <c r="AH181" s="212">
        <v>0</v>
      </c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29"/>
      <c r="B182" s="230"/>
      <c r="C182" s="260" t="s">
        <v>301</v>
      </c>
      <c r="D182" s="233"/>
      <c r="E182" s="234">
        <v>9.8450000000000006</v>
      </c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12"/>
      <c r="Z182" s="212"/>
      <c r="AA182" s="212"/>
      <c r="AB182" s="212"/>
      <c r="AC182" s="212"/>
      <c r="AD182" s="212"/>
      <c r="AE182" s="212"/>
      <c r="AF182" s="212"/>
      <c r="AG182" s="212" t="s">
        <v>127</v>
      </c>
      <c r="AH182" s="212">
        <v>0</v>
      </c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42">
        <v>59</v>
      </c>
      <c r="B183" s="243" t="s">
        <v>302</v>
      </c>
      <c r="C183" s="259" t="s">
        <v>303</v>
      </c>
      <c r="D183" s="244" t="s">
        <v>134</v>
      </c>
      <c r="E183" s="245">
        <v>33.771599999999999</v>
      </c>
      <c r="F183" s="246"/>
      <c r="G183" s="247">
        <f>ROUND(E183*F183,2)</f>
        <v>0</v>
      </c>
      <c r="H183" s="232"/>
      <c r="I183" s="231">
        <f>ROUND(E183*H183,2)</f>
        <v>0</v>
      </c>
      <c r="J183" s="232"/>
      <c r="K183" s="231">
        <f>ROUND(E183*J183,2)</f>
        <v>0</v>
      </c>
      <c r="L183" s="231">
        <v>21</v>
      </c>
      <c r="M183" s="231">
        <f>G183*(1+L183/100)</f>
        <v>0</v>
      </c>
      <c r="N183" s="231">
        <v>0</v>
      </c>
      <c r="O183" s="231">
        <f>ROUND(E183*N183,2)</f>
        <v>0</v>
      </c>
      <c r="P183" s="231">
        <v>0</v>
      </c>
      <c r="Q183" s="231">
        <f>ROUND(E183*P183,2)</f>
        <v>0</v>
      </c>
      <c r="R183" s="231"/>
      <c r="S183" s="231" t="s">
        <v>123</v>
      </c>
      <c r="T183" s="231" t="s">
        <v>124</v>
      </c>
      <c r="U183" s="231">
        <v>0</v>
      </c>
      <c r="V183" s="231">
        <f>ROUND(E183*U183,2)</f>
        <v>0</v>
      </c>
      <c r="W183" s="231"/>
      <c r="X183" s="231" t="s">
        <v>135</v>
      </c>
      <c r="Y183" s="212"/>
      <c r="Z183" s="212"/>
      <c r="AA183" s="212"/>
      <c r="AB183" s="212"/>
      <c r="AC183" s="212"/>
      <c r="AD183" s="212"/>
      <c r="AE183" s="212"/>
      <c r="AF183" s="212"/>
      <c r="AG183" s="212" t="s">
        <v>136</v>
      </c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29"/>
      <c r="B184" s="230"/>
      <c r="C184" s="260" t="s">
        <v>304</v>
      </c>
      <c r="D184" s="233"/>
      <c r="E184" s="234">
        <v>7.69</v>
      </c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12"/>
      <c r="Z184" s="212"/>
      <c r="AA184" s="212"/>
      <c r="AB184" s="212"/>
      <c r="AC184" s="212"/>
      <c r="AD184" s="212"/>
      <c r="AE184" s="212"/>
      <c r="AF184" s="212"/>
      <c r="AG184" s="212" t="s">
        <v>127</v>
      </c>
      <c r="AH184" s="212">
        <v>0</v>
      </c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29"/>
      <c r="B185" s="230"/>
      <c r="C185" s="260" t="s">
        <v>305</v>
      </c>
      <c r="D185" s="233"/>
      <c r="E185" s="234">
        <v>6.96</v>
      </c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12"/>
      <c r="Z185" s="212"/>
      <c r="AA185" s="212"/>
      <c r="AB185" s="212"/>
      <c r="AC185" s="212"/>
      <c r="AD185" s="212"/>
      <c r="AE185" s="212"/>
      <c r="AF185" s="212"/>
      <c r="AG185" s="212" t="s">
        <v>127</v>
      </c>
      <c r="AH185" s="212">
        <v>0</v>
      </c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29"/>
      <c r="B186" s="230"/>
      <c r="C186" s="260" t="s">
        <v>306</v>
      </c>
      <c r="D186" s="233"/>
      <c r="E186" s="234">
        <v>9.7899999999999991</v>
      </c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12"/>
      <c r="Z186" s="212"/>
      <c r="AA186" s="212"/>
      <c r="AB186" s="212"/>
      <c r="AC186" s="212"/>
      <c r="AD186" s="212"/>
      <c r="AE186" s="212"/>
      <c r="AF186" s="212"/>
      <c r="AG186" s="212" t="s">
        <v>127</v>
      </c>
      <c r="AH186" s="212">
        <v>0</v>
      </c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29"/>
      <c r="B187" s="230"/>
      <c r="C187" s="260" t="s">
        <v>307</v>
      </c>
      <c r="D187" s="233"/>
      <c r="E187" s="234">
        <v>1.1299999999999999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12"/>
      <c r="Z187" s="212"/>
      <c r="AA187" s="212"/>
      <c r="AB187" s="212"/>
      <c r="AC187" s="212"/>
      <c r="AD187" s="212"/>
      <c r="AE187" s="212"/>
      <c r="AF187" s="212"/>
      <c r="AG187" s="212" t="s">
        <v>127</v>
      </c>
      <c r="AH187" s="212">
        <v>0</v>
      </c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29"/>
      <c r="B188" s="230"/>
      <c r="C188" s="260" t="s">
        <v>308</v>
      </c>
      <c r="D188" s="233"/>
      <c r="E188" s="234">
        <v>3.41</v>
      </c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12"/>
      <c r="Z188" s="212"/>
      <c r="AA188" s="212"/>
      <c r="AB188" s="212"/>
      <c r="AC188" s="212"/>
      <c r="AD188" s="212"/>
      <c r="AE188" s="212"/>
      <c r="AF188" s="212"/>
      <c r="AG188" s="212" t="s">
        <v>127</v>
      </c>
      <c r="AH188" s="212">
        <v>0</v>
      </c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 x14ac:dyDescent="0.2">
      <c r="A189" s="229"/>
      <c r="B189" s="230"/>
      <c r="C189" s="260" t="s">
        <v>309</v>
      </c>
      <c r="D189" s="233"/>
      <c r="E189" s="234">
        <v>0.71</v>
      </c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12"/>
      <c r="Z189" s="212"/>
      <c r="AA189" s="212"/>
      <c r="AB189" s="212"/>
      <c r="AC189" s="212"/>
      <c r="AD189" s="212"/>
      <c r="AE189" s="212"/>
      <c r="AF189" s="212"/>
      <c r="AG189" s="212" t="s">
        <v>127</v>
      </c>
      <c r="AH189" s="212">
        <v>0</v>
      </c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 x14ac:dyDescent="0.2">
      <c r="A190" s="229"/>
      <c r="B190" s="230"/>
      <c r="C190" s="260" t="s">
        <v>310</v>
      </c>
      <c r="D190" s="233"/>
      <c r="E190" s="234">
        <v>1.79</v>
      </c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12"/>
      <c r="Z190" s="212"/>
      <c r="AA190" s="212"/>
      <c r="AB190" s="212"/>
      <c r="AC190" s="212"/>
      <c r="AD190" s="212"/>
      <c r="AE190" s="212"/>
      <c r="AF190" s="212"/>
      <c r="AG190" s="212" t="s">
        <v>127</v>
      </c>
      <c r="AH190" s="212">
        <v>0</v>
      </c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 x14ac:dyDescent="0.2">
      <c r="A191" s="229"/>
      <c r="B191" s="230"/>
      <c r="C191" s="260" t="s">
        <v>311</v>
      </c>
      <c r="D191" s="233"/>
      <c r="E191" s="234">
        <v>1.67</v>
      </c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12"/>
      <c r="Z191" s="212"/>
      <c r="AA191" s="212"/>
      <c r="AB191" s="212"/>
      <c r="AC191" s="212"/>
      <c r="AD191" s="212"/>
      <c r="AE191" s="212"/>
      <c r="AF191" s="212"/>
      <c r="AG191" s="212" t="s">
        <v>127</v>
      </c>
      <c r="AH191" s="212">
        <v>0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 x14ac:dyDescent="0.2">
      <c r="A192" s="229"/>
      <c r="B192" s="230"/>
      <c r="C192" s="260" t="s">
        <v>312</v>
      </c>
      <c r="D192" s="233"/>
      <c r="E192" s="234">
        <v>0.46</v>
      </c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12"/>
      <c r="Z192" s="212"/>
      <c r="AA192" s="212"/>
      <c r="AB192" s="212"/>
      <c r="AC192" s="212"/>
      <c r="AD192" s="212"/>
      <c r="AE192" s="212"/>
      <c r="AF192" s="212"/>
      <c r="AG192" s="212" t="s">
        <v>127</v>
      </c>
      <c r="AH192" s="212">
        <v>0</v>
      </c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29"/>
      <c r="B193" s="230"/>
      <c r="C193" s="260" t="s">
        <v>313</v>
      </c>
      <c r="D193" s="233"/>
      <c r="E193" s="234">
        <v>0.15</v>
      </c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12"/>
      <c r="Z193" s="212"/>
      <c r="AA193" s="212"/>
      <c r="AB193" s="212"/>
      <c r="AC193" s="212"/>
      <c r="AD193" s="212"/>
      <c r="AE193" s="212"/>
      <c r="AF193" s="212"/>
      <c r="AG193" s="212" t="s">
        <v>127</v>
      </c>
      <c r="AH193" s="212">
        <v>0</v>
      </c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 x14ac:dyDescent="0.2">
      <c r="A194" s="242">
        <v>60</v>
      </c>
      <c r="B194" s="243" t="s">
        <v>314</v>
      </c>
      <c r="C194" s="259" t="s">
        <v>315</v>
      </c>
      <c r="D194" s="244" t="s">
        <v>141</v>
      </c>
      <c r="E194" s="245">
        <v>1</v>
      </c>
      <c r="F194" s="246"/>
      <c r="G194" s="247">
        <f>ROUND(E194*F194,2)</f>
        <v>0</v>
      </c>
      <c r="H194" s="232"/>
      <c r="I194" s="231">
        <f>ROUND(E194*H194,2)</f>
        <v>0</v>
      </c>
      <c r="J194" s="232"/>
      <c r="K194" s="231">
        <f>ROUND(E194*J194,2)</f>
        <v>0</v>
      </c>
      <c r="L194" s="231">
        <v>21</v>
      </c>
      <c r="M194" s="231">
        <f>G194*(1+L194/100)</f>
        <v>0</v>
      </c>
      <c r="N194" s="231">
        <v>0</v>
      </c>
      <c r="O194" s="231">
        <f>ROUND(E194*N194,2)</f>
        <v>0</v>
      </c>
      <c r="P194" s="231">
        <v>0</v>
      </c>
      <c r="Q194" s="231">
        <f>ROUND(E194*P194,2)</f>
        <v>0</v>
      </c>
      <c r="R194" s="231"/>
      <c r="S194" s="231" t="s">
        <v>123</v>
      </c>
      <c r="T194" s="231" t="s">
        <v>124</v>
      </c>
      <c r="U194" s="231">
        <v>0</v>
      </c>
      <c r="V194" s="231">
        <f>ROUND(E194*U194,2)</f>
        <v>0</v>
      </c>
      <c r="W194" s="231"/>
      <c r="X194" s="231" t="s">
        <v>135</v>
      </c>
      <c r="Y194" s="212"/>
      <c r="Z194" s="212"/>
      <c r="AA194" s="212"/>
      <c r="AB194" s="212"/>
      <c r="AC194" s="212"/>
      <c r="AD194" s="212"/>
      <c r="AE194" s="212"/>
      <c r="AF194" s="212"/>
      <c r="AG194" s="212" t="s">
        <v>136</v>
      </c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 x14ac:dyDescent="0.2">
      <c r="A195" s="229"/>
      <c r="B195" s="230"/>
      <c r="C195" s="260" t="s">
        <v>161</v>
      </c>
      <c r="D195" s="233"/>
      <c r="E195" s="234">
        <v>1</v>
      </c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12"/>
      <c r="Z195" s="212"/>
      <c r="AA195" s="212"/>
      <c r="AB195" s="212"/>
      <c r="AC195" s="212"/>
      <c r="AD195" s="212"/>
      <c r="AE195" s="212"/>
      <c r="AF195" s="212"/>
      <c r="AG195" s="212" t="s">
        <v>127</v>
      </c>
      <c r="AH195" s="212">
        <v>0</v>
      </c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 x14ac:dyDescent="0.2">
      <c r="A196" s="242">
        <v>61</v>
      </c>
      <c r="B196" s="243" t="s">
        <v>316</v>
      </c>
      <c r="C196" s="259" t="s">
        <v>317</v>
      </c>
      <c r="D196" s="244" t="s">
        <v>141</v>
      </c>
      <c r="E196" s="245">
        <v>1</v>
      </c>
      <c r="F196" s="246"/>
      <c r="G196" s="247">
        <f>ROUND(E196*F196,2)</f>
        <v>0</v>
      </c>
      <c r="H196" s="232"/>
      <c r="I196" s="231">
        <f>ROUND(E196*H196,2)</f>
        <v>0</v>
      </c>
      <c r="J196" s="232"/>
      <c r="K196" s="231">
        <f>ROUND(E196*J196,2)</f>
        <v>0</v>
      </c>
      <c r="L196" s="231">
        <v>21</v>
      </c>
      <c r="M196" s="231">
        <f>G196*(1+L196/100)</f>
        <v>0</v>
      </c>
      <c r="N196" s="231">
        <v>0</v>
      </c>
      <c r="O196" s="231">
        <f>ROUND(E196*N196,2)</f>
        <v>0</v>
      </c>
      <c r="P196" s="231">
        <v>0</v>
      </c>
      <c r="Q196" s="231">
        <f>ROUND(E196*P196,2)</f>
        <v>0</v>
      </c>
      <c r="R196" s="231"/>
      <c r="S196" s="231" t="s">
        <v>123</v>
      </c>
      <c r="T196" s="231" t="s">
        <v>124</v>
      </c>
      <c r="U196" s="231">
        <v>0</v>
      </c>
      <c r="V196" s="231">
        <f>ROUND(E196*U196,2)</f>
        <v>0</v>
      </c>
      <c r="W196" s="231"/>
      <c r="X196" s="231" t="s">
        <v>135</v>
      </c>
      <c r="Y196" s="212"/>
      <c r="Z196" s="212"/>
      <c r="AA196" s="212"/>
      <c r="AB196" s="212"/>
      <c r="AC196" s="212"/>
      <c r="AD196" s="212"/>
      <c r="AE196" s="212"/>
      <c r="AF196" s="212"/>
      <c r="AG196" s="212" t="s">
        <v>136</v>
      </c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ht="22.5" outlineLevel="1" x14ac:dyDescent="0.2">
      <c r="A197" s="229"/>
      <c r="B197" s="230"/>
      <c r="C197" s="262" t="s">
        <v>318</v>
      </c>
      <c r="D197" s="254"/>
      <c r="E197" s="254"/>
      <c r="F197" s="254"/>
      <c r="G197" s="254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12"/>
      <c r="Z197" s="212"/>
      <c r="AA197" s="212"/>
      <c r="AB197" s="212"/>
      <c r="AC197" s="212"/>
      <c r="AD197" s="212"/>
      <c r="AE197" s="212"/>
      <c r="AF197" s="212"/>
      <c r="AG197" s="212" t="s">
        <v>184</v>
      </c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56" t="str">
        <f>C197</f>
        <v>Jedná se o provedení 3 vzorků o min. velikosti 1000 x 1000 mm na určenou vniřní stěnou. Po té zástupce investora vybere 1 vzorek a bude určen způsob provedení stěn.</v>
      </c>
      <c r="BB197" s="212"/>
      <c r="BC197" s="212"/>
      <c r="BD197" s="212"/>
      <c r="BE197" s="212"/>
      <c r="BF197" s="212"/>
      <c r="BG197" s="212"/>
      <c r="BH197" s="212"/>
    </row>
    <row r="198" spans="1:60" x14ac:dyDescent="0.2">
      <c r="A198" s="236" t="s">
        <v>118</v>
      </c>
      <c r="B198" s="237" t="s">
        <v>86</v>
      </c>
      <c r="C198" s="258" t="s">
        <v>87</v>
      </c>
      <c r="D198" s="238"/>
      <c r="E198" s="239"/>
      <c r="F198" s="240"/>
      <c r="G198" s="241">
        <f>SUMIF(AG199:AG205,"&lt;&gt;NOR",G199:G205)</f>
        <v>0</v>
      </c>
      <c r="H198" s="235"/>
      <c r="I198" s="235">
        <f>SUM(I199:I205)</f>
        <v>0</v>
      </c>
      <c r="J198" s="235"/>
      <c r="K198" s="235">
        <f>SUM(K199:K205)</f>
        <v>0</v>
      </c>
      <c r="L198" s="235"/>
      <c r="M198" s="235">
        <f>SUM(M199:M205)</f>
        <v>0</v>
      </c>
      <c r="N198" s="235"/>
      <c r="O198" s="235">
        <f>SUM(O199:O205)</f>
        <v>0</v>
      </c>
      <c r="P198" s="235"/>
      <c r="Q198" s="235">
        <f>SUM(Q199:Q205)</f>
        <v>0</v>
      </c>
      <c r="R198" s="235"/>
      <c r="S198" s="235"/>
      <c r="T198" s="235"/>
      <c r="U198" s="235"/>
      <c r="V198" s="235">
        <f>SUM(V199:V205)</f>
        <v>0</v>
      </c>
      <c r="W198" s="235"/>
      <c r="X198" s="235"/>
      <c r="AG198" t="s">
        <v>119</v>
      </c>
    </row>
    <row r="199" spans="1:60" outlineLevel="1" x14ac:dyDescent="0.2">
      <c r="A199" s="242">
        <v>62</v>
      </c>
      <c r="B199" s="243" t="s">
        <v>319</v>
      </c>
      <c r="C199" s="259" t="s">
        <v>320</v>
      </c>
      <c r="D199" s="244" t="s">
        <v>141</v>
      </c>
      <c r="E199" s="245">
        <v>1</v>
      </c>
      <c r="F199" s="246"/>
      <c r="G199" s="247">
        <f>ROUND(E199*F199,2)</f>
        <v>0</v>
      </c>
      <c r="H199" s="232"/>
      <c r="I199" s="231">
        <f>ROUND(E199*H199,2)</f>
        <v>0</v>
      </c>
      <c r="J199" s="232"/>
      <c r="K199" s="231">
        <f>ROUND(E199*J199,2)</f>
        <v>0</v>
      </c>
      <c r="L199" s="231">
        <v>21</v>
      </c>
      <c r="M199" s="231">
        <f>G199*(1+L199/100)</f>
        <v>0</v>
      </c>
      <c r="N199" s="231">
        <v>0</v>
      </c>
      <c r="O199" s="231">
        <f>ROUND(E199*N199,2)</f>
        <v>0</v>
      </c>
      <c r="P199" s="231">
        <v>0</v>
      </c>
      <c r="Q199" s="231">
        <f>ROUND(E199*P199,2)</f>
        <v>0</v>
      </c>
      <c r="R199" s="231"/>
      <c r="S199" s="231" t="s">
        <v>123</v>
      </c>
      <c r="T199" s="231" t="s">
        <v>124</v>
      </c>
      <c r="U199" s="231">
        <v>0</v>
      </c>
      <c r="V199" s="231">
        <f>ROUND(E199*U199,2)</f>
        <v>0</v>
      </c>
      <c r="W199" s="231"/>
      <c r="X199" s="231" t="s">
        <v>135</v>
      </c>
      <c r="Y199" s="212"/>
      <c r="Z199" s="212"/>
      <c r="AA199" s="212"/>
      <c r="AB199" s="212"/>
      <c r="AC199" s="212"/>
      <c r="AD199" s="212"/>
      <c r="AE199" s="212"/>
      <c r="AF199" s="212"/>
      <c r="AG199" s="212" t="s">
        <v>136</v>
      </c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 x14ac:dyDescent="0.2">
      <c r="A200" s="229"/>
      <c r="B200" s="230"/>
      <c r="C200" s="262" t="s">
        <v>321</v>
      </c>
      <c r="D200" s="254"/>
      <c r="E200" s="254"/>
      <c r="F200" s="254"/>
      <c r="G200" s="254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12"/>
      <c r="Z200" s="212"/>
      <c r="AA200" s="212"/>
      <c r="AB200" s="212"/>
      <c r="AC200" s="212"/>
      <c r="AD200" s="212"/>
      <c r="AE200" s="212"/>
      <c r="AF200" s="212"/>
      <c r="AG200" s="212" t="s">
        <v>184</v>
      </c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29"/>
      <c r="B201" s="230"/>
      <c r="C201" s="263" t="s">
        <v>322</v>
      </c>
      <c r="D201" s="255"/>
      <c r="E201" s="255"/>
      <c r="F201" s="255"/>
      <c r="G201" s="255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12"/>
      <c r="Z201" s="212"/>
      <c r="AA201" s="212"/>
      <c r="AB201" s="212"/>
      <c r="AC201" s="212"/>
      <c r="AD201" s="212"/>
      <c r="AE201" s="212"/>
      <c r="AF201" s="212"/>
      <c r="AG201" s="212" t="s">
        <v>184</v>
      </c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 x14ac:dyDescent="0.2">
      <c r="A202" s="229"/>
      <c r="B202" s="230"/>
      <c r="C202" s="263" t="s">
        <v>323</v>
      </c>
      <c r="D202" s="255"/>
      <c r="E202" s="255"/>
      <c r="F202" s="255"/>
      <c r="G202" s="255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12"/>
      <c r="Z202" s="212"/>
      <c r="AA202" s="212"/>
      <c r="AB202" s="212"/>
      <c r="AC202" s="212"/>
      <c r="AD202" s="212"/>
      <c r="AE202" s="212"/>
      <c r="AF202" s="212"/>
      <c r="AG202" s="212" t="s">
        <v>184</v>
      </c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1" x14ac:dyDescent="0.2">
      <c r="A203" s="229"/>
      <c r="B203" s="230"/>
      <c r="C203" s="263" t="s">
        <v>324</v>
      </c>
      <c r="D203" s="255"/>
      <c r="E203" s="255"/>
      <c r="F203" s="255"/>
      <c r="G203" s="255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12"/>
      <c r="Z203" s="212"/>
      <c r="AA203" s="212"/>
      <c r="AB203" s="212"/>
      <c r="AC203" s="212"/>
      <c r="AD203" s="212"/>
      <c r="AE203" s="212"/>
      <c r="AF203" s="212"/>
      <c r="AG203" s="212" t="s">
        <v>184</v>
      </c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1" x14ac:dyDescent="0.2">
      <c r="A204" s="229"/>
      <c r="B204" s="230"/>
      <c r="C204" s="263" t="s">
        <v>325</v>
      </c>
      <c r="D204" s="255"/>
      <c r="E204" s="255"/>
      <c r="F204" s="255"/>
      <c r="G204" s="255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12"/>
      <c r="Z204" s="212"/>
      <c r="AA204" s="212"/>
      <c r="AB204" s="212"/>
      <c r="AC204" s="212"/>
      <c r="AD204" s="212"/>
      <c r="AE204" s="212"/>
      <c r="AF204" s="212"/>
      <c r="AG204" s="212" t="s">
        <v>184</v>
      </c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1" x14ac:dyDescent="0.2">
      <c r="A205" s="229"/>
      <c r="B205" s="230"/>
      <c r="C205" s="260" t="s">
        <v>161</v>
      </c>
      <c r="D205" s="233"/>
      <c r="E205" s="234">
        <v>1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12"/>
      <c r="Z205" s="212"/>
      <c r="AA205" s="212"/>
      <c r="AB205" s="212"/>
      <c r="AC205" s="212"/>
      <c r="AD205" s="212"/>
      <c r="AE205" s="212"/>
      <c r="AF205" s="212"/>
      <c r="AG205" s="212" t="s">
        <v>127</v>
      </c>
      <c r="AH205" s="212">
        <v>0</v>
      </c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x14ac:dyDescent="0.2">
      <c r="A206" s="236" t="s">
        <v>118</v>
      </c>
      <c r="B206" s="237" t="s">
        <v>88</v>
      </c>
      <c r="C206" s="258" t="s">
        <v>89</v>
      </c>
      <c r="D206" s="238"/>
      <c r="E206" s="239"/>
      <c r="F206" s="240"/>
      <c r="G206" s="241">
        <f>SUMIF(AG207:AG212,"&lt;&gt;NOR",G207:G212)</f>
        <v>0</v>
      </c>
      <c r="H206" s="235"/>
      <c r="I206" s="235">
        <f>SUM(I207:I212)</f>
        <v>0</v>
      </c>
      <c r="J206" s="235"/>
      <c r="K206" s="235">
        <f>SUM(K207:K212)</f>
        <v>0</v>
      </c>
      <c r="L206" s="235"/>
      <c r="M206" s="235">
        <f>SUM(M207:M212)</f>
        <v>0</v>
      </c>
      <c r="N206" s="235"/>
      <c r="O206" s="235">
        <f>SUM(O207:O212)</f>
        <v>0</v>
      </c>
      <c r="P206" s="235"/>
      <c r="Q206" s="235">
        <f>SUM(Q207:Q212)</f>
        <v>0</v>
      </c>
      <c r="R206" s="235"/>
      <c r="S206" s="235"/>
      <c r="T206" s="235"/>
      <c r="U206" s="235"/>
      <c r="V206" s="235">
        <f>SUM(V207:V212)</f>
        <v>50.15</v>
      </c>
      <c r="W206" s="235"/>
      <c r="X206" s="235"/>
      <c r="AG206" t="s">
        <v>119</v>
      </c>
    </row>
    <row r="207" spans="1:60" outlineLevel="1" x14ac:dyDescent="0.2">
      <c r="A207" s="248">
        <v>63</v>
      </c>
      <c r="B207" s="249" t="s">
        <v>326</v>
      </c>
      <c r="C207" s="261" t="s">
        <v>327</v>
      </c>
      <c r="D207" s="250" t="s">
        <v>209</v>
      </c>
      <c r="E207" s="251">
        <v>30.6205</v>
      </c>
      <c r="F207" s="252"/>
      <c r="G207" s="253">
        <f>ROUND(E207*F207,2)</f>
        <v>0</v>
      </c>
      <c r="H207" s="232"/>
      <c r="I207" s="231">
        <f>ROUND(E207*H207,2)</f>
        <v>0</v>
      </c>
      <c r="J207" s="232"/>
      <c r="K207" s="231">
        <f>ROUND(E207*J207,2)</f>
        <v>0</v>
      </c>
      <c r="L207" s="231">
        <v>21</v>
      </c>
      <c r="M207" s="231">
        <f>G207*(1+L207/100)</f>
        <v>0</v>
      </c>
      <c r="N207" s="231">
        <v>0</v>
      </c>
      <c r="O207" s="231">
        <f>ROUND(E207*N207,2)</f>
        <v>0</v>
      </c>
      <c r="P207" s="231">
        <v>0</v>
      </c>
      <c r="Q207" s="231">
        <f>ROUND(E207*P207,2)</f>
        <v>0</v>
      </c>
      <c r="R207" s="231"/>
      <c r="S207" s="231" t="s">
        <v>123</v>
      </c>
      <c r="T207" s="231" t="s">
        <v>124</v>
      </c>
      <c r="U207" s="231">
        <v>0.16400000000000001</v>
      </c>
      <c r="V207" s="231">
        <f>ROUND(E207*U207,2)</f>
        <v>5.0199999999999996</v>
      </c>
      <c r="W207" s="231"/>
      <c r="X207" s="231" t="s">
        <v>125</v>
      </c>
      <c r="Y207" s="212"/>
      <c r="Z207" s="212"/>
      <c r="AA207" s="212"/>
      <c r="AB207" s="212"/>
      <c r="AC207" s="212"/>
      <c r="AD207" s="212"/>
      <c r="AE207" s="212"/>
      <c r="AF207" s="212"/>
      <c r="AG207" s="212" t="s">
        <v>328</v>
      </c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ht="22.5" outlineLevel="1" x14ac:dyDescent="0.2">
      <c r="A208" s="248">
        <v>64</v>
      </c>
      <c r="B208" s="249" t="s">
        <v>329</v>
      </c>
      <c r="C208" s="261" t="s">
        <v>330</v>
      </c>
      <c r="D208" s="250" t="s">
        <v>209</v>
      </c>
      <c r="E208" s="251">
        <v>30.6205</v>
      </c>
      <c r="F208" s="252"/>
      <c r="G208" s="253">
        <f>ROUND(E208*F208,2)</f>
        <v>0</v>
      </c>
      <c r="H208" s="232"/>
      <c r="I208" s="231">
        <f>ROUND(E208*H208,2)</f>
        <v>0</v>
      </c>
      <c r="J208" s="232"/>
      <c r="K208" s="231">
        <f>ROUND(E208*J208,2)</f>
        <v>0</v>
      </c>
      <c r="L208" s="231">
        <v>21</v>
      </c>
      <c r="M208" s="231">
        <f>G208*(1+L208/100)</f>
        <v>0</v>
      </c>
      <c r="N208" s="231">
        <v>0</v>
      </c>
      <c r="O208" s="231">
        <f>ROUND(E208*N208,2)</f>
        <v>0</v>
      </c>
      <c r="P208" s="231">
        <v>0</v>
      </c>
      <c r="Q208" s="231">
        <f>ROUND(E208*P208,2)</f>
        <v>0</v>
      </c>
      <c r="R208" s="231"/>
      <c r="S208" s="231" t="s">
        <v>123</v>
      </c>
      <c r="T208" s="231" t="s">
        <v>124</v>
      </c>
      <c r="U208" s="231">
        <v>0.49</v>
      </c>
      <c r="V208" s="231">
        <f>ROUND(E208*U208,2)</f>
        <v>15</v>
      </c>
      <c r="W208" s="231"/>
      <c r="X208" s="231" t="s">
        <v>125</v>
      </c>
      <c r="Y208" s="212"/>
      <c r="Z208" s="212"/>
      <c r="AA208" s="212"/>
      <c r="AB208" s="212"/>
      <c r="AC208" s="212"/>
      <c r="AD208" s="212"/>
      <c r="AE208" s="212"/>
      <c r="AF208" s="212"/>
      <c r="AG208" s="212" t="s">
        <v>328</v>
      </c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ht="22.5" outlineLevel="1" x14ac:dyDescent="0.2">
      <c r="A209" s="248">
        <v>65</v>
      </c>
      <c r="B209" s="249" t="s">
        <v>331</v>
      </c>
      <c r="C209" s="261" t="s">
        <v>332</v>
      </c>
      <c r="D209" s="250" t="s">
        <v>209</v>
      </c>
      <c r="E209" s="251">
        <v>30.6205</v>
      </c>
      <c r="F209" s="252"/>
      <c r="G209" s="253">
        <f>ROUND(E209*F209,2)</f>
        <v>0</v>
      </c>
      <c r="H209" s="232"/>
      <c r="I209" s="231">
        <f>ROUND(E209*H209,2)</f>
        <v>0</v>
      </c>
      <c r="J209" s="232"/>
      <c r="K209" s="231">
        <f>ROUND(E209*J209,2)</f>
        <v>0</v>
      </c>
      <c r="L209" s="231">
        <v>21</v>
      </c>
      <c r="M209" s="231">
        <f>G209*(1+L209/100)</f>
        <v>0</v>
      </c>
      <c r="N209" s="231">
        <v>0</v>
      </c>
      <c r="O209" s="231">
        <f>ROUND(E209*N209,2)</f>
        <v>0</v>
      </c>
      <c r="P209" s="231">
        <v>0</v>
      </c>
      <c r="Q209" s="231">
        <f>ROUND(E209*P209,2)</f>
        <v>0</v>
      </c>
      <c r="R209" s="231"/>
      <c r="S209" s="231" t="s">
        <v>123</v>
      </c>
      <c r="T209" s="231" t="s">
        <v>124</v>
      </c>
      <c r="U209" s="231">
        <v>0</v>
      </c>
      <c r="V209" s="231">
        <f>ROUND(E209*U209,2)</f>
        <v>0</v>
      </c>
      <c r="W209" s="231"/>
      <c r="X209" s="231" t="s">
        <v>125</v>
      </c>
      <c r="Y209" s="212"/>
      <c r="Z209" s="212"/>
      <c r="AA209" s="212"/>
      <c r="AB209" s="212"/>
      <c r="AC209" s="212"/>
      <c r="AD209" s="212"/>
      <c r="AE209" s="212"/>
      <c r="AF209" s="212"/>
      <c r="AG209" s="212" t="s">
        <v>328</v>
      </c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 x14ac:dyDescent="0.2">
      <c r="A210" s="248">
        <v>66</v>
      </c>
      <c r="B210" s="249" t="s">
        <v>333</v>
      </c>
      <c r="C210" s="261" t="s">
        <v>334</v>
      </c>
      <c r="D210" s="250" t="s">
        <v>209</v>
      </c>
      <c r="E210" s="251">
        <v>30.6205</v>
      </c>
      <c r="F210" s="252"/>
      <c r="G210" s="253">
        <f>ROUND(E210*F210,2)</f>
        <v>0</v>
      </c>
      <c r="H210" s="232"/>
      <c r="I210" s="231">
        <f>ROUND(E210*H210,2)</f>
        <v>0</v>
      </c>
      <c r="J210" s="232"/>
      <c r="K210" s="231">
        <f>ROUND(E210*J210,2)</f>
        <v>0</v>
      </c>
      <c r="L210" s="231">
        <v>21</v>
      </c>
      <c r="M210" s="231">
        <f>G210*(1+L210/100)</f>
        <v>0</v>
      </c>
      <c r="N210" s="231">
        <v>0</v>
      </c>
      <c r="O210" s="231">
        <f>ROUND(E210*N210,2)</f>
        <v>0</v>
      </c>
      <c r="P210" s="231">
        <v>0</v>
      </c>
      <c r="Q210" s="231">
        <f>ROUND(E210*P210,2)</f>
        <v>0</v>
      </c>
      <c r="R210" s="231"/>
      <c r="S210" s="231" t="s">
        <v>123</v>
      </c>
      <c r="T210" s="231" t="s">
        <v>124</v>
      </c>
      <c r="U210" s="231">
        <v>0.94199999999999995</v>
      </c>
      <c r="V210" s="231">
        <f>ROUND(E210*U210,2)</f>
        <v>28.84</v>
      </c>
      <c r="W210" s="231"/>
      <c r="X210" s="231" t="s">
        <v>125</v>
      </c>
      <c r="Y210" s="212"/>
      <c r="Z210" s="212"/>
      <c r="AA210" s="212"/>
      <c r="AB210" s="212"/>
      <c r="AC210" s="212"/>
      <c r="AD210" s="212"/>
      <c r="AE210" s="212"/>
      <c r="AF210" s="212"/>
      <c r="AG210" s="212" t="s">
        <v>328</v>
      </c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 x14ac:dyDescent="0.2">
      <c r="A211" s="248">
        <v>67</v>
      </c>
      <c r="B211" s="249" t="s">
        <v>335</v>
      </c>
      <c r="C211" s="261" t="s">
        <v>336</v>
      </c>
      <c r="D211" s="250" t="s">
        <v>209</v>
      </c>
      <c r="E211" s="251">
        <v>30.6205</v>
      </c>
      <c r="F211" s="252"/>
      <c r="G211" s="253">
        <f>ROUND(E211*F211,2)</f>
        <v>0</v>
      </c>
      <c r="H211" s="232"/>
      <c r="I211" s="231">
        <f>ROUND(E211*H211,2)</f>
        <v>0</v>
      </c>
      <c r="J211" s="232"/>
      <c r="K211" s="231">
        <f>ROUND(E211*J211,2)</f>
        <v>0</v>
      </c>
      <c r="L211" s="231">
        <v>21</v>
      </c>
      <c r="M211" s="231">
        <f>G211*(1+L211/100)</f>
        <v>0</v>
      </c>
      <c r="N211" s="231">
        <v>0</v>
      </c>
      <c r="O211" s="231">
        <f>ROUND(E211*N211,2)</f>
        <v>0</v>
      </c>
      <c r="P211" s="231">
        <v>0</v>
      </c>
      <c r="Q211" s="231">
        <f>ROUND(E211*P211,2)</f>
        <v>0</v>
      </c>
      <c r="R211" s="231"/>
      <c r="S211" s="231" t="s">
        <v>123</v>
      </c>
      <c r="T211" s="231" t="s">
        <v>124</v>
      </c>
      <c r="U211" s="231">
        <v>4.2000000000000003E-2</v>
      </c>
      <c r="V211" s="231">
        <f>ROUND(E211*U211,2)</f>
        <v>1.29</v>
      </c>
      <c r="W211" s="231"/>
      <c r="X211" s="231" t="s">
        <v>125</v>
      </c>
      <c r="Y211" s="212"/>
      <c r="Z211" s="212"/>
      <c r="AA211" s="212"/>
      <c r="AB211" s="212"/>
      <c r="AC211" s="212"/>
      <c r="AD211" s="212"/>
      <c r="AE211" s="212"/>
      <c r="AF211" s="212"/>
      <c r="AG211" s="212" t="s">
        <v>328</v>
      </c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 x14ac:dyDescent="0.2">
      <c r="A212" s="248">
        <v>68</v>
      </c>
      <c r="B212" s="249" t="s">
        <v>337</v>
      </c>
      <c r="C212" s="261" t="s">
        <v>338</v>
      </c>
      <c r="D212" s="250" t="s">
        <v>209</v>
      </c>
      <c r="E212" s="251">
        <v>30.6205</v>
      </c>
      <c r="F212" s="252"/>
      <c r="G212" s="253">
        <f>ROUND(E212*F212,2)</f>
        <v>0</v>
      </c>
      <c r="H212" s="232"/>
      <c r="I212" s="231">
        <f>ROUND(E212*H212,2)</f>
        <v>0</v>
      </c>
      <c r="J212" s="232"/>
      <c r="K212" s="231">
        <f>ROUND(E212*J212,2)</f>
        <v>0</v>
      </c>
      <c r="L212" s="231">
        <v>21</v>
      </c>
      <c r="M212" s="231">
        <f>G212*(1+L212/100)</f>
        <v>0</v>
      </c>
      <c r="N212" s="231">
        <v>0</v>
      </c>
      <c r="O212" s="231">
        <f>ROUND(E212*N212,2)</f>
        <v>0</v>
      </c>
      <c r="P212" s="231">
        <v>0</v>
      </c>
      <c r="Q212" s="231">
        <f>ROUND(E212*P212,2)</f>
        <v>0</v>
      </c>
      <c r="R212" s="231"/>
      <c r="S212" s="231" t="s">
        <v>123</v>
      </c>
      <c r="T212" s="231" t="s">
        <v>124</v>
      </c>
      <c r="U212" s="231">
        <v>0</v>
      </c>
      <c r="V212" s="231">
        <f>ROUND(E212*U212,2)</f>
        <v>0</v>
      </c>
      <c r="W212" s="231"/>
      <c r="X212" s="231" t="s">
        <v>125</v>
      </c>
      <c r="Y212" s="212"/>
      <c r="Z212" s="212"/>
      <c r="AA212" s="212"/>
      <c r="AB212" s="212"/>
      <c r="AC212" s="212"/>
      <c r="AD212" s="212"/>
      <c r="AE212" s="212"/>
      <c r="AF212" s="212"/>
      <c r="AG212" s="212" t="s">
        <v>328</v>
      </c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x14ac:dyDescent="0.2">
      <c r="A213" s="236" t="s">
        <v>118</v>
      </c>
      <c r="B213" s="237" t="s">
        <v>91</v>
      </c>
      <c r="C213" s="258" t="s">
        <v>29</v>
      </c>
      <c r="D213" s="238"/>
      <c r="E213" s="239"/>
      <c r="F213" s="240"/>
      <c r="G213" s="241">
        <f>SUMIF(AG214:AG214,"&lt;&gt;NOR",G214:G214)</f>
        <v>0</v>
      </c>
      <c r="H213" s="235"/>
      <c r="I213" s="235">
        <f>SUM(I214:I214)</f>
        <v>0</v>
      </c>
      <c r="J213" s="235"/>
      <c r="K213" s="235">
        <f>SUM(K214:K214)</f>
        <v>0</v>
      </c>
      <c r="L213" s="235"/>
      <c r="M213" s="235">
        <f>SUM(M214:M214)</f>
        <v>0</v>
      </c>
      <c r="N213" s="235"/>
      <c r="O213" s="235">
        <f>SUM(O214:O214)</f>
        <v>0</v>
      </c>
      <c r="P213" s="235"/>
      <c r="Q213" s="235">
        <f>SUM(Q214:Q214)</f>
        <v>0</v>
      </c>
      <c r="R213" s="235"/>
      <c r="S213" s="235"/>
      <c r="T213" s="235"/>
      <c r="U213" s="235"/>
      <c r="V213" s="235">
        <f>SUM(V214:V214)</f>
        <v>0</v>
      </c>
      <c r="W213" s="235"/>
      <c r="X213" s="235"/>
      <c r="AG213" t="s">
        <v>119</v>
      </c>
    </row>
    <row r="214" spans="1:60" outlineLevel="1" x14ac:dyDescent="0.2">
      <c r="A214" s="242">
        <v>69</v>
      </c>
      <c r="B214" s="243" t="s">
        <v>339</v>
      </c>
      <c r="C214" s="259" t="s">
        <v>340</v>
      </c>
      <c r="D214" s="244" t="s">
        <v>341</v>
      </c>
      <c r="E214" s="245">
        <v>1</v>
      </c>
      <c r="F214" s="246"/>
      <c r="G214" s="247">
        <f>ROUND(E214*F214,2)</f>
        <v>0</v>
      </c>
      <c r="H214" s="232"/>
      <c r="I214" s="231">
        <f>ROUND(E214*H214,2)</f>
        <v>0</v>
      </c>
      <c r="J214" s="232"/>
      <c r="K214" s="231">
        <f>ROUND(E214*J214,2)</f>
        <v>0</v>
      </c>
      <c r="L214" s="231">
        <v>21</v>
      </c>
      <c r="M214" s="231">
        <f>G214*(1+L214/100)</f>
        <v>0</v>
      </c>
      <c r="N214" s="231">
        <v>0</v>
      </c>
      <c r="O214" s="231">
        <f>ROUND(E214*N214,2)</f>
        <v>0</v>
      </c>
      <c r="P214" s="231">
        <v>0</v>
      </c>
      <c r="Q214" s="231">
        <f>ROUND(E214*P214,2)</f>
        <v>0</v>
      </c>
      <c r="R214" s="231"/>
      <c r="S214" s="231" t="s">
        <v>123</v>
      </c>
      <c r="T214" s="231" t="s">
        <v>124</v>
      </c>
      <c r="U214" s="231">
        <v>0</v>
      </c>
      <c r="V214" s="231">
        <f>ROUND(E214*U214,2)</f>
        <v>0</v>
      </c>
      <c r="W214" s="231"/>
      <c r="X214" s="231" t="s">
        <v>342</v>
      </c>
      <c r="Y214" s="212"/>
      <c r="Z214" s="212"/>
      <c r="AA214" s="212"/>
      <c r="AB214" s="212"/>
      <c r="AC214" s="212"/>
      <c r="AD214" s="212"/>
      <c r="AE214" s="212"/>
      <c r="AF214" s="212"/>
      <c r="AG214" s="212" t="s">
        <v>343</v>
      </c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x14ac:dyDescent="0.2">
      <c r="A215" s="3"/>
      <c r="B215" s="4"/>
      <c r="C215" s="264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AE215">
        <v>15</v>
      </c>
      <c r="AF215">
        <v>21</v>
      </c>
      <c r="AG215" t="s">
        <v>105</v>
      </c>
    </row>
    <row r="216" spans="1:60" x14ac:dyDescent="0.2">
      <c r="A216" s="215"/>
      <c r="B216" s="216" t="s">
        <v>31</v>
      </c>
      <c r="C216" s="265"/>
      <c r="D216" s="217"/>
      <c r="E216" s="218"/>
      <c r="F216" s="218"/>
      <c r="G216" s="257">
        <f>G8+G18+G21+G45+G48+G59+G62+G65+G98+G100+G135+G146+G152+G161+G167+G198+G206+G213</f>
        <v>0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AE216">
        <f>SUMIF(L7:L214,AE215,G7:G214)</f>
        <v>0</v>
      </c>
      <c r="AF216">
        <f>SUMIF(L7:L214,AF215,G7:G214)</f>
        <v>0</v>
      </c>
      <c r="AG216" t="s">
        <v>344</v>
      </c>
    </row>
    <row r="217" spans="1:60" x14ac:dyDescent="0.2">
      <c r="A217" s="3"/>
      <c r="B217" s="4"/>
      <c r="C217" s="264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60" x14ac:dyDescent="0.2">
      <c r="A218" s="3"/>
      <c r="B218" s="4"/>
      <c r="C218" s="264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60" x14ac:dyDescent="0.2">
      <c r="A219" s="219" t="s">
        <v>345</v>
      </c>
      <c r="B219" s="219"/>
      <c r="C219" s="266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60" x14ac:dyDescent="0.2">
      <c r="A220" s="220"/>
      <c r="B220" s="221"/>
      <c r="C220" s="267"/>
      <c r="D220" s="221"/>
      <c r="E220" s="221"/>
      <c r="F220" s="221"/>
      <c r="G220" s="22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AG220" t="s">
        <v>346</v>
      </c>
    </row>
    <row r="221" spans="1:60" x14ac:dyDescent="0.2">
      <c r="A221" s="223"/>
      <c r="B221" s="224"/>
      <c r="C221" s="268"/>
      <c r="D221" s="224"/>
      <c r="E221" s="224"/>
      <c r="F221" s="224"/>
      <c r="G221" s="22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60" x14ac:dyDescent="0.2">
      <c r="A222" s="223"/>
      <c r="B222" s="224"/>
      <c r="C222" s="268"/>
      <c r="D222" s="224"/>
      <c r="E222" s="224"/>
      <c r="F222" s="224"/>
      <c r="G222" s="22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60" x14ac:dyDescent="0.2">
      <c r="A223" s="223"/>
      <c r="B223" s="224"/>
      <c r="C223" s="268"/>
      <c r="D223" s="224"/>
      <c r="E223" s="224"/>
      <c r="F223" s="224"/>
      <c r="G223" s="22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60" x14ac:dyDescent="0.2">
      <c r="A224" s="226"/>
      <c r="B224" s="227"/>
      <c r="C224" s="269"/>
      <c r="D224" s="227"/>
      <c r="E224" s="227"/>
      <c r="F224" s="227"/>
      <c r="G224" s="228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33" x14ac:dyDescent="0.2">
      <c r="A225" s="3"/>
      <c r="B225" s="4"/>
      <c r="C225" s="264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33" x14ac:dyDescent="0.2">
      <c r="C226" s="270"/>
      <c r="D226" s="10"/>
      <c r="AG226" t="s">
        <v>347</v>
      </c>
    </row>
    <row r="227" spans="1:33" x14ac:dyDescent="0.2">
      <c r="D227" s="10"/>
    </row>
    <row r="228" spans="1:33" x14ac:dyDescent="0.2">
      <c r="D228" s="10"/>
    </row>
    <row r="229" spans="1:33" x14ac:dyDescent="0.2">
      <c r="D229" s="10"/>
    </row>
    <row r="230" spans="1:33" x14ac:dyDescent="0.2">
      <c r="D230" s="10"/>
    </row>
    <row r="231" spans="1:33" x14ac:dyDescent="0.2">
      <c r="D231" s="10"/>
    </row>
    <row r="232" spans="1:33" x14ac:dyDescent="0.2">
      <c r="D232" s="10"/>
    </row>
    <row r="233" spans="1:33" x14ac:dyDescent="0.2">
      <c r="D233" s="10"/>
    </row>
    <row r="234" spans="1:33" x14ac:dyDescent="0.2">
      <c r="D234" s="10"/>
    </row>
    <row r="235" spans="1:33" x14ac:dyDescent="0.2">
      <c r="D235" s="10"/>
    </row>
    <row r="236" spans="1:33" x14ac:dyDescent="0.2">
      <c r="D236" s="10"/>
    </row>
    <row r="237" spans="1:33" x14ac:dyDescent="0.2">
      <c r="D237" s="10"/>
    </row>
    <row r="238" spans="1:33" x14ac:dyDescent="0.2">
      <c r="D238" s="10"/>
    </row>
    <row r="239" spans="1:33" x14ac:dyDescent="0.2">
      <c r="D239" s="10"/>
    </row>
    <row r="240" spans="1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21">
    <mergeCell ref="C200:G200"/>
    <mergeCell ref="C201:G201"/>
    <mergeCell ref="C202:G202"/>
    <mergeCell ref="C203:G203"/>
    <mergeCell ref="C204:G204"/>
    <mergeCell ref="C78:G78"/>
    <mergeCell ref="C141:G141"/>
    <mergeCell ref="C144:G144"/>
    <mergeCell ref="C158:G158"/>
    <mergeCell ref="C171:G171"/>
    <mergeCell ref="C197:G197"/>
    <mergeCell ref="A1:G1"/>
    <mergeCell ref="C2:G2"/>
    <mergeCell ref="C3:G3"/>
    <mergeCell ref="C4:G4"/>
    <mergeCell ref="A219:C219"/>
    <mergeCell ref="A220:G224"/>
    <mergeCell ref="C67:G67"/>
    <mergeCell ref="C68:G68"/>
    <mergeCell ref="C69:G69"/>
    <mergeCell ref="C70:G7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SO-01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'SO-01 01 Pol'!Názvy_tisku</vt:lpstr>
      <vt:lpstr>oadresa</vt:lpstr>
      <vt:lpstr>Stavba!Objednatel</vt:lpstr>
      <vt:lpstr>Stavba!Objekt</vt:lpstr>
      <vt:lpstr>'SO-01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2019-03-19T12:27:02Z</cp:lastPrinted>
  <dcterms:created xsi:type="dcterms:W3CDTF">2009-04-08T07:15:50Z</dcterms:created>
  <dcterms:modified xsi:type="dcterms:W3CDTF">2019-07-29T14:28:57Z</dcterms:modified>
</cp:coreProperties>
</file>