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tova\Desktop\"/>
    </mc:Choice>
  </mc:AlternateContent>
  <bookViews>
    <workbookView xWindow="360" yWindow="270" windowWidth="18735" windowHeight="12210" firstSheet="1" activeTab="8"/>
  </bookViews>
  <sheets>
    <sheet name="Pokyny pro vyplnění" sheetId="11" state="hidden" r:id="rId1"/>
    <sheet name="Stavba" sheetId="1" r:id="rId2"/>
    <sheet name="VzorPolozky" sheetId="10" state="hidden" r:id="rId3"/>
    <sheet name="01 01.1 Pol" sheetId="12" r:id="rId4"/>
    <sheet name="02 02.1 Pol" sheetId="13" r:id="rId5"/>
    <sheet name="03 03.1 Pol" sheetId="14" r:id="rId6"/>
    <sheet name="04 04.1 Pol" sheetId="15" r:id="rId7"/>
    <sheet name="05 05 Pol" sheetId="16" r:id="rId8"/>
    <sheet name="VON VON.1 Pol" sheetId="17" r:id="rId9"/>
  </sheets>
  <externalReferences>
    <externalReference r:id="rId10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01.1 Pol'!$1:$7</definedName>
    <definedName name="_xlnm.Print_Titles" localSheetId="4">'02 02.1 Pol'!$1:$7</definedName>
    <definedName name="_xlnm.Print_Titles" localSheetId="5">'03 03.1 Pol'!$1:$7</definedName>
    <definedName name="_xlnm.Print_Titles" localSheetId="6">'04 04.1 Pol'!$1:$7</definedName>
    <definedName name="_xlnm.Print_Titles" localSheetId="7">'05 05 Pol'!$1:$7</definedName>
    <definedName name="_xlnm.Print_Titles" localSheetId="8">'VON VON.1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01.1 Pol'!$A$1:$W$447</definedName>
    <definedName name="_xlnm.Print_Area" localSheetId="4">'02 02.1 Pol'!$A$1:$W$13</definedName>
    <definedName name="_xlnm.Print_Area" localSheetId="5">'03 03.1 Pol'!$A$1:$W$13</definedName>
    <definedName name="_xlnm.Print_Area" localSheetId="6">'04 04.1 Pol'!$A$1:$W$13</definedName>
    <definedName name="_xlnm.Print_Area" localSheetId="7">'05 05 Pol'!$A$1:$W$60</definedName>
    <definedName name="_xlnm.Print_Area" localSheetId="1">Stavba!$A$1:$J$95</definedName>
    <definedName name="_xlnm.Print_Area" localSheetId="8">'VON VON.1 Pol'!$A$1:$W$19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7" l="1"/>
  <c r="I9" i="17"/>
  <c r="K9" i="17"/>
  <c r="K8" i="17" s="1"/>
  <c r="M9" i="17"/>
  <c r="O9" i="17"/>
  <c r="Q9" i="17"/>
  <c r="V9" i="17"/>
  <c r="V8" i="17"/>
  <c r="I10" i="17"/>
  <c r="I8" i="17" s="1"/>
  <c r="K10" i="17"/>
  <c r="M10" i="17"/>
  <c r="O10" i="17"/>
  <c r="Q10" i="17"/>
  <c r="Q8" i="17" s="1"/>
  <c r="V10" i="17"/>
  <c r="I12" i="17"/>
  <c r="K12" i="17"/>
  <c r="M12" i="17"/>
  <c r="O12" i="17"/>
  <c r="Q12" i="17"/>
  <c r="V12" i="17"/>
  <c r="I13" i="17"/>
  <c r="K13" i="17"/>
  <c r="M13" i="17"/>
  <c r="O13" i="17"/>
  <c r="Q13" i="17"/>
  <c r="V13" i="17"/>
  <c r="I14" i="17"/>
  <c r="K14" i="17"/>
  <c r="M14" i="17"/>
  <c r="O14" i="17"/>
  <c r="Q14" i="17"/>
  <c r="V14" i="17"/>
  <c r="I15" i="17"/>
  <c r="K15" i="17"/>
  <c r="M15" i="17"/>
  <c r="O15" i="17"/>
  <c r="Q15" i="17"/>
  <c r="V15" i="17"/>
  <c r="I16" i="17"/>
  <c r="K16" i="17"/>
  <c r="M16" i="17"/>
  <c r="O16" i="17"/>
  <c r="Q16" i="17"/>
  <c r="V16" i="17"/>
  <c r="I17" i="17"/>
  <c r="K17" i="17"/>
  <c r="M17" i="17"/>
  <c r="O17" i="17"/>
  <c r="Q17" i="17"/>
  <c r="V17" i="17"/>
  <c r="I9" i="16"/>
  <c r="I8" i="16" s="1"/>
  <c r="K9" i="16"/>
  <c r="M9" i="16"/>
  <c r="O9" i="16"/>
  <c r="O8" i="16" s="1"/>
  <c r="Q9" i="16"/>
  <c r="Q8" i="16" s="1"/>
  <c r="V9" i="16"/>
  <c r="I11" i="16"/>
  <c r="K11" i="16"/>
  <c r="K8" i="16" s="1"/>
  <c r="M11" i="16"/>
  <c r="O11" i="16"/>
  <c r="Q11" i="16"/>
  <c r="V11" i="16"/>
  <c r="V8" i="16" s="1"/>
  <c r="I13" i="16"/>
  <c r="K13" i="16"/>
  <c r="M13" i="16"/>
  <c r="O13" i="16"/>
  <c r="Q13" i="16"/>
  <c r="V13" i="16"/>
  <c r="I15" i="16"/>
  <c r="K15" i="16"/>
  <c r="M15" i="16"/>
  <c r="O15" i="16"/>
  <c r="Q15" i="16"/>
  <c r="V15" i="16"/>
  <c r="I17" i="16"/>
  <c r="K17" i="16"/>
  <c r="M17" i="16"/>
  <c r="O17" i="16"/>
  <c r="Q17" i="16"/>
  <c r="V17" i="16"/>
  <c r="I19" i="16"/>
  <c r="K19" i="16"/>
  <c r="M19" i="16"/>
  <c r="O19" i="16"/>
  <c r="Q19" i="16"/>
  <c r="V19" i="16"/>
  <c r="I20" i="16"/>
  <c r="K20" i="16"/>
  <c r="M20" i="16"/>
  <c r="O20" i="16"/>
  <c r="Q20" i="16"/>
  <c r="V20" i="16"/>
  <c r="I21" i="16"/>
  <c r="K21" i="16"/>
  <c r="M21" i="16"/>
  <c r="O21" i="16"/>
  <c r="Q21" i="16"/>
  <c r="V21" i="16"/>
  <c r="I22" i="16"/>
  <c r="K22" i="16"/>
  <c r="M22" i="16"/>
  <c r="O22" i="16"/>
  <c r="Q22" i="16"/>
  <c r="V22" i="16"/>
  <c r="I25" i="16"/>
  <c r="K25" i="16"/>
  <c r="M25" i="16"/>
  <c r="O25" i="16"/>
  <c r="Q25" i="16"/>
  <c r="V25" i="16"/>
  <c r="I26" i="16"/>
  <c r="K26" i="16"/>
  <c r="M26" i="16"/>
  <c r="O26" i="16"/>
  <c r="Q26" i="16"/>
  <c r="V26" i="16"/>
  <c r="I30" i="16"/>
  <c r="K30" i="16"/>
  <c r="M30" i="16"/>
  <c r="O30" i="16"/>
  <c r="Q30" i="16"/>
  <c r="V30" i="16"/>
  <c r="O35" i="16"/>
  <c r="I36" i="16"/>
  <c r="I35" i="16" s="1"/>
  <c r="K36" i="16"/>
  <c r="K35" i="16" s="1"/>
  <c r="M36" i="16"/>
  <c r="M35" i="16" s="1"/>
  <c r="O36" i="16"/>
  <c r="Q36" i="16"/>
  <c r="Q35" i="16" s="1"/>
  <c r="V36" i="16"/>
  <c r="V35" i="16" s="1"/>
  <c r="K39" i="16"/>
  <c r="V39" i="16"/>
  <c r="I40" i="16"/>
  <c r="I39" i="16" s="1"/>
  <c r="K40" i="16"/>
  <c r="M40" i="16"/>
  <c r="M39" i="16" s="1"/>
  <c r="O40" i="16"/>
  <c r="O39" i="16" s="1"/>
  <c r="Q40" i="16"/>
  <c r="Q39" i="16" s="1"/>
  <c r="V40" i="16"/>
  <c r="I43" i="16"/>
  <c r="K43" i="16"/>
  <c r="K42" i="16" s="1"/>
  <c r="M43" i="16"/>
  <c r="O43" i="16"/>
  <c r="Q43" i="16"/>
  <c r="V43" i="16"/>
  <c r="V42" i="16" s="1"/>
  <c r="I50" i="16"/>
  <c r="I42" i="16" s="1"/>
  <c r="K50" i="16"/>
  <c r="M50" i="16"/>
  <c r="O50" i="16"/>
  <c r="O42" i="16" s="1"/>
  <c r="Q50" i="16"/>
  <c r="Q42" i="16" s="1"/>
  <c r="V50" i="16"/>
  <c r="I52" i="16"/>
  <c r="K52" i="16"/>
  <c r="M52" i="16"/>
  <c r="O52" i="16"/>
  <c r="O51" i="16" s="1"/>
  <c r="Q52" i="16"/>
  <c r="V52" i="16"/>
  <c r="I53" i="16"/>
  <c r="I51" i="16" s="1"/>
  <c r="K53" i="16"/>
  <c r="K51" i="16" s="1"/>
  <c r="M53" i="16"/>
  <c r="O53" i="16"/>
  <c r="Q53" i="16"/>
  <c r="Q51" i="16" s="1"/>
  <c r="V53" i="16"/>
  <c r="V51" i="16" s="1"/>
  <c r="I54" i="16"/>
  <c r="K54" i="16"/>
  <c r="M54" i="16"/>
  <c r="O54" i="16"/>
  <c r="Q54" i="16"/>
  <c r="V54" i="16"/>
  <c r="I55" i="16"/>
  <c r="K55" i="16"/>
  <c r="M55" i="16"/>
  <c r="O55" i="16"/>
  <c r="Q55" i="16"/>
  <c r="V55" i="16"/>
  <c r="K57" i="16"/>
  <c r="V57" i="16"/>
  <c r="I58" i="16"/>
  <c r="I57" i="16" s="1"/>
  <c r="K58" i="16"/>
  <c r="M58" i="16"/>
  <c r="M57" i="16" s="1"/>
  <c r="O58" i="16"/>
  <c r="O57" i="16" s="1"/>
  <c r="Q58" i="16"/>
  <c r="Q57" i="16" s="1"/>
  <c r="V58" i="16"/>
  <c r="G8" i="15"/>
  <c r="K8" i="15"/>
  <c r="V8" i="15"/>
  <c r="I9" i="15"/>
  <c r="I8" i="15" s="1"/>
  <c r="K9" i="15"/>
  <c r="M9" i="15"/>
  <c r="M8" i="15" s="1"/>
  <c r="O9" i="15"/>
  <c r="O8" i="15" s="1"/>
  <c r="Q9" i="15"/>
  <c r="Q8" i="15" s="1"/>
  <c r="V9" i="15"/>
  <c r="G8" i="14"/>
  <c r="I8" i="14"/>
  <c r="K8" i="14"/>
  <c r="Q8" i="14"/>
  <c r="V8" i="14"/>
  <c r="I9" i="14"/>
  <c r="K9" i="14"/>
  <c r="M9" i="14"/>
  <c r="M8" i="14" s="1"/>
  <c r="O9" i="14"/>
  <c r="O8" i="14" s="1"/>
  <c r="Q9" i="14"/>
  <c r="V9" i="14"/>
  <c r="G8" i="13"/>
  <c r="I8" i="13"/>
  <c r="K8" i="13"/>
  <c r="Q8" i="13"/>
  <c r="V8" i="13"/>
  <c r="I9" i="13"/>
  <c r="K9" i="13"/>
  <c r="M9" i="13"/>
  <c r="M8" i="13" s="1"/>
  <c r="O9" i="13"/>
  <c r="O8" i="13" s="1"/>
  <c r="Q9" i="13"/>
  <c r="V9" i="13"/>
  <c r="I9" i="12"/>
  <c r="K9" i="12"/>
  <c r="M9" i="12"/>
  <c r="O9" i="12"/>
  <c r="O8" i="12" s="1"/>
  <c r="Q9" i="12"/>
  <c r="V9" i="12"/>
  <c r="I12" i="12"/>
  <c r="I8" i="12" s="1"/>
  <c r="K12" i="12"/>
  <c r="M12" i="12"/>
  <c r="O12" i="12"/>
  <c r="Q12" i="12"/>
  <c r="Q8" i="12" s="1"/>
  <c r="V12" i="12"/>
  <c r="V8" i="12" s="1"/>
  <c r="I14" i="12"/>
  <c r="K14" i="12"/>
  <c r="M14" i="12"/>
  <c r="O14" i="12"/>
  <c r="Q14" i="12"/>
  <c r="V14" i="12"/>
  <c r="I21" i="12"/>
  <c r="K21" i="12"/>
  <c r="M21" i="12"/>
  <c r="O21" i="12"/>
  <c r="Q21" i="12"/>
  <c r="V21" i="12"/>
  <c r="I23" i="12"/>
  <c r="K23" i="12"/>
  <c r="M23" i="12"/>
  <c r="O23" i="12"/>
  <c r="Q23" i="12"/>
  <c r="V23" i="12"/>
  <c r="I26" i="12"/>
  <c r="K26" i="12"/>
  <c r="M26" i="12"/>
  <c r="O26" i="12"/>
  <c r="Q26" i="12"/>
  <c r="V26" i="12"/>
  <c r="I28" i="12"/>
  <c r="K28" i="12"/>
  <c r="M28" i="12"/>
  <c r="O28" i="12"/>
  <c r="Q28" i="12"/>
  <c r="V28" i="12"/>
  <c r="I30" i="12"/>
  <c r="K30" i="12"/>
  <c r="K8" i="12" s="1"/>
  <c r="M30" i="12"/>
  <c r="O30" i="12"/>
  <c r="Q30" i="12"/>
  <c r="V30" i="12"/>
  <c r="I33" i="12"/>
  <c r="K33" i="12"/>
  <c r="M33" i="12"/>
  <c r="O33" i="12"/>
  <c r="Q33" i="12"/>
  <c r="V33" i="12"/>
  <c r="I35" i="12"/>
  <c r="K35" i="12"/>
  <c r="M35" i="12"/>
  <c r="O35" i="12"/>
  <c r="Q35" i="12"/>
  <c r="V35" i="12"/>
  <c r="I36" i="12"/>
  <c r="K36" i="12"/>
  <c r="M36" i="12"/>
  <c r="O36" i="12"/>
  <c r="Q36" i="12"/>
  <c r="V36" i="12"/>
  <c r="I40" i="12"/>
  <c r="K40" i="12"/>
  <c r="M40" i="12"/>
  <c r="O40" i="12"/>
  <c r="Q40" i="12"/>
  <c r="V40" i="12"/>
  <c r="I43" i="12"/>
  <c r="K43" i="12"/>
  <c r="M43" i="12"/>
  <c r="O43" i="12"/>
  <c r="Q43" i="12"/>
  <c r="V43" i="12"/>
  <c r="I47" i="12"/>
  <c r="K47" i="12"/>
  <c r="K46" i="12" s="1"/>
  <c r="M47" i="12"/>
  <c r="O47" i="12"/>
  <c r="Q47" i="12"/>
  <c r="V47" i="12"/>
  <c r="V46" i="12" s="1"/>
  <c r="I49" i="12"/>
  <c r="I46" i="12" s="1"/>
  <c r="K49" i="12"/>
  <c r="M49" i="12"/>
  <c r="O49" i="12"/>
  <c r="O46" i="12" s="1"/>
  <c r="Q49" i="12"/>
  <c r="Q46" i="12" s="1"/>
  <c r="V49" i="12"/>
  <c r="I51" i="12"/>
  <c r="K51" i="12"/>
  <c r="M51" i="12"/>
  <c r="O51" i="12"/>
  <c r="Q51" i="12"/>
  <c r="V51" i="12"/>
  <c r="I53" i="12"/>
  <c r="K53" i="12"/>
  <c r="M53" i="12"/>
  <c r="O53" i="12"/>
  <c r="Q53" i="12"/>
  <c r="V53" i="12"/>
  <c r="I55" i="12"/>
  <c r="K55" i="12"/>
  <c r="M55" i="12"/>
  <c r="O55" i="12"/>
  <c r="Q55" i="12"/>
  <c r="V55" i="12"/>
  <c r="I57" i="12"/>
  <c r="K57" i="12"/>
  <c r="M57" i="12"/>
  <c r="O57" i="12"/>
  <c r="Q57" i="12"/>
  <c r="V57" i="12"/>
  <c r="I58" i="12"/>
  <c r="K58" i="12"/>
  <c r="M58" i="12"/>
  <c r="O58" i="12"/>
  <c r="Q58" i="12"/>
  <c r="V58" i="12"/>
  <c r="I61" i="12"/>
  <c r="K61" i="12"/>
  <c r="M61" i="12"/>
  <c r="O61" i="12"/>
  <c r="Q61" i="12"/>
  <c r="V61" i="12"/>
  <c r="I64" i="12"/>
  <c r="K64" i="12"/>
  <c r="M64" i="12"/>
  <c r="O64" i="12"/>
  <c r="Q64" i="12"/>
  <c r="V64" i="12"/>
  <c r="I67" i="12"/>
  <c r="I66" i="12" s="1"/>
  <c r="K67" i="12"/>
  <c r="K66" i="12" s="1"/>
  <c r="M67" i="12"/>
  <c r="O67" i="12"/>
  <c r="Q67" i="12"/>
  <c r="Q66" i="12" s="1"/>
  <c r="V67" i="12"/>
  <c r="V66" i="12" s="1"/>
  <c r="I70" i="12"/>
  <c r="K70" i="12"/>
  <c r="M70" i="12"/>
  <c r="O70" i="12"/>
  <c r="O66" i="12" s="1"/>
  <c r="Q70" i="12"/>
  <c r="V70" i="12"/>
  <c r="I76" i="12"/>
  <c r="K76" i="12"/>
  <c r="M76" i="12"/>
  <c r="O76" i="12"/>
  <c r="Q76" i="12"/>
  <c r="V76" i="12"/>
  <c r="I81" i="12"/>
  <c r="K81" i="12"/>
  <c r="M81" i="12"/>
  <c r="O81" i="12"/>
  <c r="Q81" i="12"/>
  <c r="V81" i="12"/>
  <c r="I85" i="12"/>
  <c r="K85" i="12"/>
  <c r="M85" i="12"/>
  <c r="O85" i="12"/>
  <c r="Q85" i="12"/>
  <c r="V85" i="12"/>
  <c r="I86" i="12"/>
  <c r="K86" i="12"/>
  <c r="M86" i="12"/>
  <c r="O86" i="12"/>
  <c r="Q86" i="12"/>
  <c r="V86" i="12"/>
  <c r="I90" i="12"/>
  <c r="K90" i="12"/>
  <c r="M90" i="12"/>
  <c r="O90" i="12"/>
  <c r="Q90" i="12"/>
  <c r="V90" i="12"/>
  <c r="I97" i="12"/>
  <c r="K97" i="12"/>
  <c r="M97" i="12"/>
  <c r="O97" i="12"/>
  <c r="Q97" i="12"/>
  <c r="V97" i="12"/>
  <c r="I102" i="12"/>
  <c r="K102" i="12"/>
  <c r="M102" i="12"/>
  <c r="O102" i="12"/>
  <c r="Q102" i="12"/>
  <c r="V102" i="12"/>
  <c r="I111" i="12"/>
  <c r="K111" i="12"/>
  <c r="M111" i="12"/>
  <c r="O111" i="12"/>
  <c r="Q111" i="12"/>
  <c r="V111" i="12"/>
  <c r="I112" i="12"/>
  <c r="K112" i="12"/>
  <c r="M112" i="12"/>
  <c r="O112" i="12"/>
  <c r="Q112" i="12"/>
  <c r="V112" i="12"/>
  <c r="I113" i="12"/>
  <c r="K113" i="12"/>
  <c r="M113" i="12"/>
  <c r="O113" i="12"/>
  <c r="Q113" i="12"/>
  <c r="V113" i="12"/>
  <c r="I121" i="12"/>
  <c r="K121" i="12"/>
  <c r="M121" i="12"/>
  <c r="O121" i="12"/>
  <c r="Q121" i="12"/>
  <c r="V121" i="12"/>
  <c r="I123" i="12"/>
  <c r="K123" i="12"/>
  <c r="M123" i="12"/>
  <c r="O123" i="12"/>
  <c r="Q123" i="12"/>
  <c r="V123" i="12"/>
  <c r="I126" i="12"/>
  <c r="K126" i="12"/>
  <c r="M126" i="12"/>
  <c r="O126" i="12"/>
  <c r="Q126" i="12"/>
  <c r="V126" i="12"/>
  <c r="I127" i="12"/>
  <c r="K127" i="12"/>
  <c r="M127" i="12"/>
  <c r="O127" i="12"/>
  <c r="Q127" i="12"/>
  <c r="V127" i="12"/>
  <c r="I130" i="12"/>
  <c r="K130" i="12"/>
  <c r="K129" i="12" s="1"/>
  <c r="M130" i="12"/>
  <c r="O130" i="12"/>
  <c r="Q130" i="12"/>
  <c r="V130" i="12"/>
  <c r="V129" i="12" s="1"/>
  <c r="I132" i="12"/>
  <c r="I129" i="12" s="1"/>
  <c r="K132" i="12"/>
  <c r="M132" i="12"/>
  <c r="O132" i="12"/>
  <c r="O129" i="12" s="1"/>
  <c r="Q132" i="12"/>
  <c r="Q129" i="12" s="1"/>
  <c r="V132" i="12"/>
  <c r="I134" i="12"/>
  <c r="K134" i="12"/>
  <c r="M134" i="12"/>
  <c r="O134" i="12"/>
  <c r="Q134" i="12"/>
  <c r="V134" i="12"/>
  <c r="I135" i="12"/>
  <c r="K135" i="12"/>
  <c r="M135" i="12"/>
  <c r="O135" i="12"/>
  <c r="Q135" i="12"/>
  <c r="V135" i="12"/>
  <c r="I137" i="12"/>
  <c r="K137" i="12"/>
  <c r="M137" i="12"/>
  <c r="O137" i="12"/>
  <c r="Q137" i="12"/>
  <c r="V137" i="12"/>
  <c r="I139" i="12"/>
  <c r="K139" i="12"/>
  <c r="M139" i="12"/>
  <c r="O139" i="12"/>
  <c r="Q139" i="12"/>
  <c r="V139" i="12"/>
  <c r="I141" i="12"/>
  <c r="K141" i="12"/>
  <c r="M141" i="12"/>
  <c r="O141" i="12"/>
  <c r="Q141" i="12"/>
  <c r="V141" i="12"/>
  <c r="I142" i="12"/>
  <c r="K142" i="12"/>
  <c r="M142" i="12"/>
  <c r="O142" i="12"/>
  <c r="Q142" i="12"/>
  <c r="V142" i="12"/>
  <c r="I144" i="12"/>
  <c r="K144" i="12"/>
  <c r="M144" i="12"/>
  <c r="O144" i="12"/>
  <c r="Q144" i="12"/>
  <c r="V144" i="12"/>
  <c r="I150" i="12"/>
  <c r="K150" i="12"/>
  <c r="M150" i="12"/>
  <c r="O150" i="12"/>
  <c r="Q150" i="12"/>
  <c r="V150" i="12"/>
  <c r="I153" i="12"/>
  <c r="K153" i="12"/>
  <c r="M153" i="12"/>
  <c r="O153" i="12"/>
  <c r="Q153" i="12"/>
  <c r="V153" i="12"/>
  <c r="I154" i="12"/>
  <c r="K154" i="12"/>
  <c r="M154" i="12"/>
  <c r="O154" i="12"/>
  <c r="Q154" i="12"/>
  <c r="V154" i="12"/>
  <c r="I157" i="12"/>
  <c r="K157" i="12"/>
  <c r="M157" i="12"/>
  <c r="O157" i="12"/>
  <c r="Q157" i="12"/>
  <c r="V157" i="12"/>
  <c r="I158" i="12"/>
  <c r="K158" i="12"/>
  <c r="M158" i="12"/>
  <c r="O158" i="12"/>
  <c r="Q158" i="12"/>
  <c r="V158" i="12"/>
  <c r="I166" i="12"/>
  <c r="K166" i="12"/>
  <c r="M166" i="12"/>
  <c r="O166" i="12"/>
  <c r="O165" i="12" s="1"/>
  <c r="Q166" i="12"/>
  <c r="V166" i="12"/>
  <c r="I168" i="12"/>
  <c r="I165" i="12" s="1"/>
  <c r="K168" i="12"/>
  <c r="K165" i="12" s="1"/>
  <c r="M168" i="12"/>
  <c r="O168" i="12"/>
  <c r="Q168" i="12"/>
  <c r="Q165" i="12" s="1"/>
  <c r="V168" i="12"/>
  <c r="V165" i="12" s="1"/>
  <c r="I170" i="12"/>
  <c r="K170" i="12"/>
  <c r="M170" i="12"/>
  <c r="O170" i="12"/>
  <c r="Q170" i="12"/>
  <c r="V170" i="12"/>
  <c r="I172" i="12"/>
  <c r="K172" i="12"/>
  <c r="K171" i="12" s="1"/>
  <c r="M172" i="12"/>
  <c r="O172" i="12"/>
  <c r="Q172" i="12"/>
  <c r="V172" i="12"/>
  <c r="V171" i="12" s="1"/>
  <c r="I174" i="12"/>
  <c r="I171" i="12" s="1"/>
  <c r="K174" i="12"/>
  <c r="M174" i="12"/>
  <c r="O174" i="12"/>
  <c r="O171" i="12" s="1"/>
  <c r="Q174" i="12"/>
  <c r="Q171" i="12" s="1"/>
  <c r="V174" i="12"/>
  <c r="I182" i="12"/>
  <c r="K182" i="12"/>
  <c r="M182" i="12"/>
  <c r="O182" i="12"/>
  <c r="O181" i="12" s="1"/>
  <c r="Q182" i="12"/>
  <c r="V182" i="12"/>
  <c r="I187" i="12"/>
  <c r="I181" i="12" s="1"/>
  <c r="K187" i="12"/>
  <c r="K181" i="12" s="1"/>
  <c r="M187" i="12"/>
  <c r="O187" i="12"/>
  <c r="Q187" i="12"/>
  <c r="Q181" i="12" s="1"/>
  <c r="V187" i="12"/>
  <c r="V181" i="12" s="1"/>
  <c r="I189" i="12"/>
  <c r="K189" i="12"/>
  <c r="M189" i="12"/>
  <c r="O189" i="12"/>
  <c r="Q189" i="12"/>
  <c r="V189" i="12"/>
  <c r="I191" i="12"/>
  <c r="K191" i="12"/>
  <c r="M191" i="12"/>
  <c r="O191" i="12"/>
  <c r="Q191" i="12"/>
  <c r="V191" i="12"/>
  <c r="I192" i="12"/>
  <c r="K192" i="12"/>
  <c r="M192" i="12"/>
  <c r="O192" i="12"/>
  <c r="Q192" i="12"/>
  <c r="V192" i="12"/>
  <c r="I194" i="12"/>
  <c r="K194" i="12"/>
  <c r="M194" i="12"/>
  <c r="O194" i="12"/>
  <c r="Q194" i="12"/>
  <c r="V194" i="12"/>
  <c r="I196" i="12"/>
  <c r="K196" i="12"/>
  <c r="M196" i="12"/>
  <c r="O196" i="12"/>
  <c r="Q196" i="12"/>
  <c r="V196" i="12"/>
  <c r="I198" i="12"/>
  <c r="K198" i="12"/>
  <c r="M198" i="12"/>
  <c r="O198" i="12"/>
  <c r="Q198" i="12"/>
  <c r="V198" i="12"/>
  <c r="I200" i="12"/>
  <c r="K200" i="12"/>
  <c r="M200" i="12"/>
  <c r="O200" i="12"/>
  <c r="Q200" i="12"/>
  <c r="V200" i="12"/>
  <c r="I201" i="12"/>
  <c r="K201" i="12"/>
  <c r="M201" i="12"/>
  <c r="O201" i="12"/>
  <c r="Q201" i="12"/>
  <c r="V201" i="12"/>
  <c r="I203" i="12"/>
  <c r="K203" i="12"/>
  <c r="M203" i="12"/>
  <c r="O203" i="12"/>
  <c r="Q203" i="12"/>
  <c r="V203" i="12"/>
  <c r="I204" i="12"/>
  <c r="K204" i="12"/>
  <c r="M204" i="12"/>
  <c r="O204" i="12"/>
  <c r="Q204" i="12"/>
  <c r="V204" i="12"/>
  <c r="I207" i="12"/>
  <c r="K207" i="12"/>
  <c r="M207" i="12"/>
  <c r="O207" i="12"/>
  <c r="Q207" i="12"/>
  <c r="V207" i="12"/>
  <c r="I209" i="12"/>
  <c r="K209" i="12"/>
  <c r="K208" i="12" s="1"/>
  <c r="M209" i="12"/>
  <c r="O209" i="12"/>
  <c r="Q209" i="12"/>
  <c r="V209" i="12"/>
  <c r="V208" i="12" s="1"/>
  <c r="I213" i="12"/>
  <c r="I208" i="12" s="1"/>
  <c r="K213" i="12"/>
  <c r="M213" i="12"/>
  <c r="O213" i="12"/>
  <c r="O208" i="12" s="1"/>
  <c r="Q213" i="12"/>
  <c r="Q208" i="12" s="1"/>
  <c r="V213" i="12"/>
  <c r="I217" i="12"/>
  <c r="K217" i="12"/>
  <c r="M217" i="12"/>
  <c r="O217" i="12"/>
  <c r="Q217" i="12"/>
  <c r="V217" i="12"/>
  <c r="I222" i="12"/>
  <c r="K222" i="12"/>
  <c r="M222" i="12"/>
  <c r="O222" i="12"/>
  <c r="Q222" i="12"/>
  <c r="V222" i="12"/>
  <c r="I226" i="12"/>
  <c r="K226" i="12"/>
  <c r="M226" i="12"/>
  <c r="O226" i="12"/>
  <c r="Q226" i="12"/>
  <c r="V226" i="12"/>
  <c r="I230" i="12"/>
  <c r="K230" i="12"/>
  <c r="M230" i="12"/>
  <c r="O230" i="12"/>
  <c r="Q230" i="12"/>
  <c r="V230" i="12"/>
  <c r="I235" i="12"/>
  <c r="K235" i="12"/>
  <c r="M235" i="12"/>
  <c r="O235" i="12"/>
  <c r="Q235" i="12"/>
  <c r="V235" i="12"/>
  <c r="I240" i="12"/>
  <c r="K240" i="12"/>
  <c r="M240" i="12"/>
  <c r="O240" i="12"/>
  <c r="Q240" i="12"/>
  <c r="V240" i="12"/>
  <c r="I242" i="12"/>
  <c r="K242" i="12"/>
  <c r="M242" i="12"/>
  <c r="M241" i="12" s="1"/>
  <c r="O242" i="12"/>
  <c r="O241" i="12" s="1"/>
  <c r="Q242" i="12"/>
  <c r="V242" i="12"/>
  <c r="I244" i="12"/>
  <c r="I241" i="12" s="1"/>
  <c r="K244" i="12"/>
  <c r="K241" i="12" s="1"/>
  <c r="M244" i="12"/>
  <c r="O244" i="12"/>
  <c r="Q244" i="12"/>
  <c r="Q241" i="12" s="1"/>
  <c r="V244" i="12"/>
  <c r="V241" i="12" s="1"/>
  <c r="I246" i="12"/>
  <c r="I245" i="12" s="1"/>
  <c r="K246" i="12"/>
  <c r="M246" i="12"/>
  <c r="O246" i="12"/>
  <c r="O245" i="12" s="1"/>
  <c r="Q246" i="12"/>
  <c r="Q245" i="12" s="1"/>
  <c r="V246" i="12"/>
  <c r="I247" i="12"/>
  <c r="K247" i="12"/>
  <c r="K245" i="12" s="1"/>
  <c r="M247" i="12"/>
  <c r="O247" i="12"/>
  <c r="Q247" i="12"/>
  <c r="V247" i="12"/>
  <c r="V245" i="12" s="1"/>
  <c r="I248" i="12"/>
  <c r="K248" i="12"/>
  <c r="M248" i="12"/>
  <c r="O248" i="12"/>
  <c r="Q248" i="12"/>
  <c r="V248" i="12"/>
  <c r="I249" i="12"/>
  <c r="K249" i="12"/>
  <c r="M249" i="12"/>
  <c r="O249" i="12"/>
  <c r="Q249" i="12"/>
  <c r="V249" i="12"/>
  <c r="I250" i="12"/>
  <c r="K250" i="12"/>
  <c r="M250" i="12"/>
  <c r="O250" i="12"/>
  <c r="Q250" i="12"/>
  <c r="V250" i="12"/>
  <c r="I253" i="12"/>
  <c r="K253" i="12"/>
  <c r="Q253" i="12"/>
  <c r="V253" i="12"/>
  <c r="I254" i="12"/>
  <c r="K254" i="12"/>
  <c r="M254" i="12"/>
  <c r="M253" i="12" s="1"/>
  <c r="O254" i="12"/>
  <c r="O253" i="12" s="1"/>
  <c r="Q254" i="12"/>
  <c r="V254" i="12"/>
  <c r="I256" i="12"/>
  <c r="O256" i="12"/>
  <c r="Q256" i="12"/>
  <c r="I257" i="12"/>
  <c r="K257" i="12"/>
  <c r="K256" i="12" s="1"/>
  <c r="M257" i="12"/>
  <c r="M256" i="12" s="1"/>
  <c r="O257" i="12"/>
  <c r="Q257" i="12"/>
  <c r="V257" i="12"/>
  <c r="V256" i="12" s="1"/>
  <c r="I260" i="12"/>
  <c r="I259" i="12" s="1"/>
  <c r="K260" i="12"/>
  <c r="K259" i="12" s="1"/>
  <c r="M260" i="12"/>
  <c r="O260" i="12"/>
  <c r="Q260" i="12"/>
  <c r="Q259" i="12" s="1"/>
  <c r="V260" i="12"/>
  <c r="V259" i="12" s="1"/>
  <c r="I262" i="12"/>
  <c r="K262" i="12"/>
  <c r="M262" i="12"/>
  <c r="O262" i="12"/>
  <c r="O259" i="12" s="1"/>
  <c r="Q262" i="12"/>
  <c r="V262" i="12"/>
  <c r="I266" i="12"/>
  <c r="K266" i="12"/>
  <c r="M266" i="12"/>
  <c r="O266" i="12"/>
  <c r="Q266" i="12"/>
  <c r="V266" i="12"/>
  <c r="K267" i="12"/>
  <c r="V267" i="12"/>
  <c r="I268" i="12"/>
  <c r="I267" i="12" s="1"/>
  <c r="K268" i="12"/>
  <c r="M268" i="12"/>
  <c r="M267" i="12" s="1"/>
  <c r="O268" i="12"/>
  <c r="O267" i="12" s="1"/>
  <c r="Q268" i="12"/>
  <c r="Q267" i="12" s="1"/>
  <c r="V268" i="12"/>
  <c r="I270" i="12"/>
  <c r="K270" i="12"/>
  <c r="Q270" i="12"/>
  <c r="V270" i="12"/>
  <c r="I271" i="12"/>
  <c r="K271" i="12"/>
  <c r="M271" i="12"/>
  <c r="M270" i="12" s="1"/>
  <c r="O271" i="12"/>
  <c r="O270" i="12" s="1"/>
  <c r="Q271" i="12"/>
  <c r="V271" i="12"/>
  <c r="I273" i="12"/>
  <c r="K273" i="12"/>
  <c r="K272" i="12" s="1"/>
  <c r="M273" i="12"/>
  <c r="O273" i="12"/>
  <c r="Q273" i="12"/>
  <c r="V273" i="12"/>
  <c r="V272" i="12" s="1"/>
  <c r="I277" i="12"/>
  <c r="K277" i="12"/>
  <c r="M277" i="12"/>
  <c r="O277" i="12"/>
  <c r="Q277" i="12"/>
  <c r="V277" i="12"/>
  <c r="I278" i="12"/>
  <c r="K278" i="12"/>
  <c r="M278" i="12"/>
  <c r="O278" i="12"/>
  <c r="Q278" i="12"/>
  <c r="V278" i="12"/>
  <c r="I281" i="12"/>
  <c r="K281" i="12"/>
  <c r="M281" i="12"/>
  <c r="O281" i="12"/>
  <c r="Q281" i="12"/>
  <c r="V281" i="12"/>
  <c r="I284" i="12"/>
  <c r="K284" i="12"/>
  <c r="M284" i="12"/>
  <c r="O284" i="12"/>
  <c r="Q284" i="12"/>
  <c r="V284" i="12"/>
  <c r="I286" i="12"/>
  <c r="K286" i="12"/>
  <c r="M286" i="12"/>
  <c r="O286" i="12"/>
  <c r="Q286" i="12"/>
  <c r="V286" i="12"/>
  <c r="I288" i="12"/>
  <c r="K288" i="12"/>
  <c r="M288" i="12"/>
  <c r="O288" i="12"/>
  <c r="Q288" i="12"/>
  <c r="V288" i="12"/>
  <c r="I290" i="12"/>
  <c r="I287" i="12" s="1"/>
  <c r="K290" i="12"/>
  <c r="K287" i="12" s="1"/>
  <c r="M290" i="12"/>
  <c r="O290" i="12"/>
  <c r="Q290" i="12"/>
  <c r="Q287" i="12" s="1"/>
  <c r="V290" i="12"/>
  <c r="V287" i="12" s="1"/>
  <c r="I291" i="12"/>
  <c r="K291" i="12"/>
  <c r="M291" i="12"/>
  <c r="O291" i="12"/>
  <c r="Q291" i="12"/>
  <c r="V291" i="12"/>
  <c r="I293" i="12"/>
  <c r="K293" i="12"/>
  <c r="M293" i="12"/>
  <c r="O293" i="12"/>
  <c r="Q293" i="12"/>
  <c r="V293" i="12"/>
  <c r="I294" i="12"/>
  <c r="K294" i="12"/>
  <c r="M294" i="12"/>
  <c r="O294" i="12"/>
  <c r="Q294" i="12"/>
  <c r="V294" i="12"/>
  <c r="I296" i="12"/>
  <c r="K296" i="12"/>
  <c r="M296" i="12"/>
  <c r="O296" i="12"/>
  <c r="Q296" i="12"/>
  <c r="V296" i="12"/>
  <c r="I299" i="12"/>
  <c r="K299" i="12"/>
  <c r="M299" i="12"/>
  <c r="O299" i="12"/>
  <c r="Q299" i="12"/>
  <c r="V299" i="12"/>
  <c r="I303" i="12"/>
  <c r="K303" i="12"/>
  <c r="M303" i="12"/>
  <c r="O303" i="12"/>
  <c r="Q303" i="12"/>
  <c r="V303" i="12"/>
  <c r="I305" i="12"/>
  <c r="K305" i="12"/>
  <c r="M305" i="12"/>
  <c r="O305" i="12"/>
  <c r="Q305" i="12"/>
  <c r="V305" i="12"/>
  <c r="I307" i="12"/>
  <c r="K307" i="12"/>
  <c r="M307" i="12"/>
  <c r="O307" i="12"/>
  <c r="Q307" i="12"/>
  <c r="V307" i="12"/>
  <c r="O308" i="12"/>
  <c r="I309" i="12"/>
  <c r="I308" i="12" s="1"/>
  <c r="K309" i="12"/>
  <c r="K308" i="12" s="1"/>
  <c r="M309" i="12"/>
  <c r="M308" i="12" s="1"/>
  <c r="O309" i="12"/>
  <c r="Q309" i="12"/>
  <c r="Q308" i="12" s="1"/>
  <c r="V309" i="12"/>
  <c r="V308" i="12" s="1"/>
  <c r="I315" i="12"/>
  <c r="K315" i="12"/>
  <c r="M315" i="12"/>
  <c r="O315" i="12"/>
  <c r="O314" i="12" s="1"/>
  <c r="Q315" i="12"/>
  <c r="V315" i="12"/>
  <c r="I320" i="12"/>
  <c r="K320" i="12"/>
  <c r="M320" i="12"/>
  <c r="O320" i="12"/>
  <c r="Q320" i="12"/>
  <c r="V320" i="12"/>
  <c r="I322" i="12"/>
  <c r="K322" i="12"/>
  <c r="M322" i="12"/>
  <c r="O322" i="12"/>
  <c r="Q322" i="12"/>
  <c r="V322" i="12"/>
  <c r="I324" i="12"/>
  <c r="K324" i="12"/>
  <c r="M324" i="12"/>
  <c r="O324" i="12"/>
  <c r="Q324" i="12"/>
  <c r="V324" i="12"/>
  <c r="I326" i="12"/>
  <c r="K326" i="12"/>
  <c r="M326" i="12"/>
  <c r="O326" i="12"/>
  <c r="Q326" i="12"/>
  <c r="V326" i="12"/>
  <c r="I328" i="12"/>
  <c r="K328" i="12"/>
  <c r="M328" i="12"/>
  <c r="O328" i="12"/>
  <c r="Q328" i="12"/>
  <c r="V328" i="12"/>
  <c r="I336" i="12"/>
  <c r="K336" i="12"/>
  <c r="M336" i="12"/>
  <c r="O336" i="12"/>
  <c r="Q336" i="12"/>
  <c r="V336" i="12"/>
  <c r="I338" i="12"/>
  <c r="K338" i="12"/>
  <c r="M338" i="12"/>
  <c r="O338" i="12"/>
  <c r="Q338" i="12"/>
  <c r="V338" i="12"/>
  <c r="I342" i="12"/>
  <c r="K342" i="12"/>
  <c r="M342" i="12"/>
  <c r="O342" i="12"/>
  <c r="Q342" i="12"/>
  <c r="V342" i="12"/>
  <c r="I345" i="12"/>
  <c r="K345" i="12"/>
  <c r="M345" i="12"/>
  <c r="O345" i="12"/>
  <c r="Q345" i="12"/>
  <c r="V345" i="12"/>
  <c r="I347" i="12"/>
  <c r="K347" i="12"/>
  <c r="M347" i="12"/>
  <c r="O347" i="12"/>
  <c r="Q347" i="12"/>
  <c r="V347" i="12"/>
  <c r="I349" i="12"/>
  <c r="K349" i="12"/>
  <c r="M349" i="12"/>
  <c r="O349" i="12"/>
  <c r="Q349" i="12"/>
  <c r="V349" i="12"/>
  <c r="I351" i="12"/>
  <c r="K351" i="12"/>
  <c r="M351" i="12"/>
  <c r="O351" i="12"/>
  <c r="Q351" i="12"/>
  <c r="V351" i="12"/>
  <c r="I354" i="12"/>
  <c r="K354" i="12"/>
  <c r="M354" i="12"/>
  <c r="O354" i="12"/>
  <c r="Q354" i="12"/>
  <c r="V354" i="12"/>
  <c r="I356" i="12"/>
  <c r="K356" i="12"/>
  <c r="M356" i="12"/>
  <c r="O356" i="12"/>
  <c r="Q356" i="12"/>
  <c r="V356" i="12"/>
  <c r="I358" i="12"/>
  <c r="K358" i="12"/>
  <c r="M358" i="12"/>
  <c r="O358" i="12"/>
  <c r="Q358" i="12"/>
  <c r="V358" i="12"/>
  <c r="I360" i="12"/>
  <c r="K360" i="12"/>
  <c r="M360" i="12"/>
  <c r="O360" i="12"/>
  <c r="Q360" i="12"/>
  <c r="V360" i="12"/>
  <c r="I361" i="12"/>
  <c r="K361" i="12"/>
  <c r="M361" i="12"/>
  <c r="O361" i="12"/>
  <c r="Q361" i="12"/>
  <c r="V361" i="12"/>
  <c r="I362" i="12"/>
  <c r="K362" i="12"/>
  <c r="M362" i="12"/>
  <c r="O362" i="12"/>
  <c r="Q362" i="12"/>
  <c r="V362" i="12"/>
  <c r="I363" i="12"/>
  <c r="K363" i="12"/>
  <c r="M363" i="12"/>
  <c r="O363" i="12"/>
  <c r="Q363" i="12"/>
  <c r="V363" i="12"/>
  <c r="I364" i="12"/>
  <c r="K364" i="12"/>
  <c r="M364" i="12"/>
  <c r="O364" i="12"/>
  <c r="Q364" i="12"/>
  <c r="V364" i="12"/>
  <c r="I365" i="12"/>
  <c r="K365" i="12"/>
  <c r="M365" i="12"/>
  <c r="O365" i="12"/>
  <c r="Q365" i="12"/>
  <c r="V365" i="12"/>
  <c r="I367" i="12"/>
  <c r="K367" i="12"/>
  <c r="M367" i="12"/>
  <c r="O367" i="12"/>
  <c r="O366" i="12" s="1"/>
  <c r="Q367" i="12"/>
  <c r="V367" i="12"/>
  <c r="I376" i="12"/>
  <c r="K376" i="12"/>
  <c r="M376" i="12"/>
  <c r="O376" i="12"/>
  <c r="Q376" i="12"/>
  <c r="V376" i="12"/>
  <c r="I378" i="12"/>
  <c r="K378" i="12"/>
  <c r="M378" i="12"/>
  <c r="O378" i="12"/>
  <c r="Q378" i="12"/>
  <c r="V378" i="12"/>
  <c r="I380" i="12"/>
  <c r="K380" i="12"/>
  <c r="M380" i="12"/>
  <c r="O380" i="12"/>
  <c r="Q380" i="12"/>
  <c r="V380" i="12"/>
  <c r="I382" i="12"/>
  <c r="K382" i="12"/>
  <c r="M382" i="12"/>
  <c r="O382" i="12"/>
  <c r="O381" i="12" s="1"/>
  <c r="Q382" i="12"/>
  <c r="V382" i="12"/>
  <c r="I388" i="12"/>
  <c r="K388" i="12"/>
  <c r="M388" i="12"/>
  <c r="O388" i="12"/>
  <c r="Q388" i="12"/>
  <c r="V388" i="12"/>
  <c r="I389" i="12"/>
  <c r="K389" i="12"/>
  <c r="M389" i="12"/>
  <c r="O389" i="12"/>
  <c r="Q389" i="12"/>
  <c r="V389" i="12"/>
  <c r="I398" i="12"/>
  <c r="K398" i="12"/>
  <c r="M398" i="12"/>
  <c r="O398" i="12"/>
  <c r="Q398" i="12"/>
  <c r="V398" i="12"/>
  <c r="I400" i="12"/>
  <c r="I399" i="12" s="1"/>
  <c r="K400" i="12"/>
  <c r="M400" i="12"/>
  <c r="O400" i="12"/>
  <c r="Q400" i="12"/>
  <c r="Q399" i="12" s="1"/>
  <c r="V400" i="12"/>
  <c r="I402" i="12"/>
  <c r="K402" i="12"/>
  <c r="M402" i="12"/>
  <c r="M399" i="12" s="1"/>
  <c r="O402" i="12"/>
  <c r="O399" i="12" s="1"/>
  <c r="Q402" i="12"/>
  <c r="V402" i="12"/>
  <c r="I404" i="12"/>
  <c r="K404" i="12"/>
  <c r="M404" i="12"/>
  <c r="O404" i="12"/>
  <c r="Q404" i="12"/>
  <c r="V404" i="12"/>
  <c r="I406" i="12"/>
  <c r="I405" i="12" s="1"/>
  <c r="K406" i="12"/>
  <c r="M406" i="12"/>
  <c r="M405" i="12" s="1"/>
  <c r="O406" i="12"/>
  <c r="Q406" i="12"/>
  <c r="Q405" i="12" s="1"/>
  <c r="V406" i="12"/>
  <c r="I411" i="12"/>
  <c r="K411" i="12"/>
  <c r="K405" i="12" s="1"/>
  <c r="M411" i="12"/>
  <c r="O411" i="12"/>
  <c r="Q411" i="12"/>
  <c r="V411" i="12"/>
  <c r="V405" i="12" s="1"/>
  <c r="O412" i="12"/>
  <c r="I413" i="12"/>
  <c r="I412" i="12" s="1"/>
  <c r="K413" i="12"/>
  <c r="K412" i="12" s="1"/>
  <c r="M413" i="12"/>
  <c r="M412" i="12" s="1"/>
  <c r="O413" i="12"/>
  <c r="Q413" i="12"/>
  <c r="Q412" i="12" s="1"/>
  <c r="V413" i="12"/>
  <c r="V412" i="12" s="1"/>
  <c r="K416" i="12"/>
  <c r="V416" i="12"/>
  <c r="I417" i="12"/>
  <c r="I416" i="12" s="1"/>
  <c r="K417" i="12"/>
  <c r="M417" i="12"/>
  <c r="M416" i="12" s="1"/>
  <c r="O417" i="12"/>
  <c r="O416" i="12" s="1"/>
  <c r="Q417" i="12"/>
  <c r="Q416" i="12" s="1"/>
  <c r="V417" i="12"/>
  <c r="K424" i="12"/>
  <c r="I425" i="12"/>
  <c r="K425" i="12"/>
  <c r="M425" i="12"/>
  <c r="O425" i="12"/>
  <c r="O424" i="12" s="1"/>
  <c r="Q425" i="12"/>
  <c r="V425" i="12"/>
  <c r="I426" i="12"/>
  <c r="I424" i="12" s="1"/>
  <c r="K426" i="12"/>
  <c r="M426" i="12"/>
  <c r="O426" i="12"/>
  <c r="Q426" i="12"/>
  <c r="Q424" i="12" s="1"/>
  <c r="V426" i="12"/>
  <c r="V424" i="12" s="1"/>
  <c r="M427" i="12"/>
  <c r="I428" i="12"/>
  <c r="K428" i="12"/>
  <c r="M428" i="12"/>
  <c r="O428" i="12"/>
  <c r="O427" i="12" s="1"/>
  <c r="Q428" i="12"/>
  <c r="V428" i="12"/>
  <c r="I430" i="12"/>
  <c r="K430" i="12"/>
  <c r="K427" i="12" s="1"/>
  <c r="M430" i="12"/>
  <c r="O430" i="12"/>
  <c r="Q430" i="12"/>
  <c r="V430" i="12"/>
  <c r="V427" i="12" s="1"/>
  <c r="I432" i="12"/>
  <c r="K432" i="12"/>
  <c r="M432" i="12"/>
  <c r="O432" i="12"/>
  <c r="Q432" i="12"/>
  <c r="V432" i="12"/>
  <c r="K434" i="12"/>
  <c r="I435" i="12"/>
  <c r="K435" i="12"/>
  <c r="M435" i="12"/>
  <c r="O435" i="12"/>
  <c r="Q435" i="12"/>
  <c r="V435" i="12"/>
  <c r="I437" i="12"/>
  <c r="I434" i="12" s="1"/>
  <c r="K437" i="12"/>
  <c r="M437" i="12"/>
  <c r="O437" i="12"/>
  <c r="Q437" i="12"/>
  <c r="Q434" i="12" s="1"/>
  <c r="V437" i="12"/>
  <c r="V434" i="12" s="1"/>
  <c r="I438" i="12"/>
  <c r="K438" i="12"/>
  <c r="M438" i="12"/>
  <c r="O438" i="12"/>
  <c r="Q438" i="12"/>
  <c r="V438" i="12"/>
  <c r="I440" i="12"/>
  <c r="K440" i="12"/>
  <c r="M440" i="12"/>
  <c r="O440" i="12"/>
  <c r="Q440" i="12"/>
  <c r="V440" i="12"/>
  <c r="I442" i="12"/>
  <c r="K442" i="12"/>
  <c r="M442" i="12"/>
  <c r="O442" i="12"/>
  <c r="Q442" i="12"/>
  <c r="V442" i="12"/>
  <c r="I444" i="12"/>
  <c r="K444" i="12"/>
  <c r="M444" i="12"/>
  <c r="O444" i="12"/>
  <c r="Q444" i="12"/>
  <c r="V444" i="12"/>
  <c r="I95" i="1"/>
  <c r="J93" i="1" s="1"/>
  <c r="J94" i="1"/>
  <c r="F52" i="1"/>
  <c r="J71" i="1" l="1"/>
  <c r="J63" i="1"/>
  <c r="J78" i="1"/>
  <c r="J87" i="1"/>
  <c r="J62" i="1"/>
  <c r="J79" i="1"/>
  <c r="J70" i="1"/>
  <c r="J86" i="1"/>
  <c r="J66" i="1"/>
  <c r="J74" i="1"/>
  <c r="J82" i="1"/>
  <c r="J90" i="1"/>
  <c r="J59" i="1"/>
  <c r="J67" i="1"/>
  <c r="J75" i="1"/>
  <c r="J83" i="1"/>
  <c r="J91" i="1"/>
  <c r="J60" i="1"/>
  <c r="J64" i="1"/>
  <c r="J68" i="1"/>
  <c r="J72" i="1"/>
  <c r="J76" i="1"/>
  <c r="J80" i="1"/>
  <c r="J84" i="1"/>
  <c r="J88" i="1"/>
  <c r="J92" i="1"/>
  <c r="J61" i="1"/>
  <c r="J65" i="1"/>
  <c r="J69" i="1"/>
  <c r="J73" i="1"/>
  <c r="J77" i="1"/>
  <c r="J81" i="1"/>
  <c r="J85" i="1"/>
  <c r="J89" i="1"/>
  <c r="J40" i="1"/>
  <c r="J44" i="1"/>
  <c r="O405" i="12"/>
  <c r="V381" i="12"/>
  <c r="K381" i="12"/>
  <c r="Q381" i="12"/>
  <c r="I381" i="12"/>
  <c r="V366" i="12"/>
  <c r="K366" i="12"/>
  <c r="Q366" i="12"/>
  <c r="I366" i="12"/>
  <c r="Q359" i="12"/>
  <c r="I359" i="12"/>
  <c r="O359" i="12"/>
  <c r="V359" i="12"/>
  <c r="K359" i="12"/>
  <c r="O350" i="12"/>
  <c r="V350" i="12"/>
  <c r="K350" i="12"/>
  <c r="Q350" i="12"/>
  <c r="I350" i="12"/>
  <c r="V314" i="12"/>
  <c r="K314" i="12"/>
  <c r="Q314" i="12"/>
  <c r="I314" i="12"/>
  <c r="Q295" i="12"/>
  <c r="I295" i="12"/>
  <c r="O295" i="12"/>
  <c r="V295" i="12"/>
  <c r="K295" i="12"/>
  <c r="O287" i="12"/>
  <c r="Q272" i="12"/>
  <c r="I272" i="12"/>
  <c r="O272" i="12"/>
  <c r="M381" i="12"/>
  <c r="M350" i="12"/>
  <c r="M314" i="12"/>
  <c r="M295" i="12"/>
  <c r="M208" i="12"/>
  <c r="M165" i="12"/>
  <c r="M129" i="12"/>
  <c r="M8" i="12"/>
  <c r="M434" i="12"/>
  <c r="M424" i="12"/>
  <c r="M259" i="12"/>
  <c r="M366" i="12"/>
  <c r="M359" i="12"/>
  <c r="M287" i="12"/>
  <c r="M272" i="12"/>
  <c r="M245" i="12"/>
  <c r="M181" i="12"/>
  <c r="M171" i="12"/>
  <c r="M66" i="12"/>
  <c r="M46" i="12"/>
  <c r="M8" i="16"/>
  <c r="M51" i="16"/>
  <c r="M42" i="16"/>
  <c r="Q11" i="17"/>
  <c r="I11" i="17"/>
  <c r="O11" i="17"/>
  <c r="V11" i="17"/>
  <c r="K11" i="17"/>
  <c r="O8" i="17"/>
  <c r="M8" i="17"/>
  <c r="M11" i="17"/>
  <c r="O434" i="12"/>
  <c r="Q427" i="12"/>
  <c r="I427" i="12"/>
  <c r="V399" i="12"/>
  <c r="K399" i="12"/>
  <c r="J41" i="1"/>
  <c r="J45" i="1"/>
  <c r="J49" i="1"/>
  <c r="J42" i="1"/>
  <c r="J46" i="1"/>
  <c r="J39" i="1"/>
  <c r="J52" i="1" s="1"/>
  <c r="J43" i="1"/>
  <c r="J47" i="1"/>
  <c r="I21" i="1"/>
  <c r="J28" i="1"/>
  <c r="J26" i="1"/>
  <c r="G38" i="1"/>
  <c r="F38" i="1"/>
  <c r="J23" i="1"/>
  <c r="J24" i="1"/>
  <c r="J25" i="1"/>
  <c r="J27" i="1"/>
  <c r="E24" i="1"/>
  <c r="E26" i="1"/>
  <c r="J95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<sst xmlns="http://schemas.openxmlformats.org/spreadsheetml/2006/main" count="2312" uniqueCount="800">
  <si>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</si>
  <si>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</si>
  <si>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</si>
  <si>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</si>
  <si>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</si>
  <si>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</si>
  <si>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</si>
  <si>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</si>
  <si>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</si>
  <si>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</si>
  <si>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</si>
  <si>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</si>
  <si>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</si>
  <si>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</si>
  <si>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</si>
  <si>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</si>
  <si>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</si>
  <si>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</si>
  <si>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</si>
  <si>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</si>
  <si>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</si>
  <si>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</si>
  <si>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</si>
  <si>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</si>
  <si>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</si>
  <si>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</si>
  <si>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</si>
  <si>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</si>
  <si>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</si>
  <si>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</si>
  <si>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</si>
  <si>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</si>
  <si>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</si>
  <si>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</si>
  <si>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</si>
  <si>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</si>
  <si>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</si>
  <si>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</si>
  <si>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</si>
  <si>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</si>
  <si>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</si>
  <si>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</si>
  <si>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01</t>
  </si>
  <si>
    <t>01.1</t>
  </si>
  <si>
    <t>02</t>
  </si>
  <si>
    <t>Přípojka vody</t>
  </si>
  <si>
    <t>02.1</t>
  </si>
  <si>
    <t>03</t>
  </si>
  <si>
    <t>Přípojka splaškové kanalizace</t>
  </si>
  <si>
    <t>03.1</t>
  </si>
  <si>
    <t>04</t>
  </si>
  <si>
    <t>Přípojka elektro NN</t>
  </si>
  <si>
    <t>04.1</t>
  </si>
  <si>
    <t>05</t>
  </si>
  <si>
    <t>Retenční nádrž, vč. dopojení dešťové kanalizace</t>
  </si>
  <si>
    <t>VON</t>
  </si>
  <si>
    <t>Vedlejší a ostatní náklady</t>
  </si>
  <si>
    <t>VON.1</t>
  </si>
  <si>
    <t>Celkem za stavbu</t>
  </si>
  <si>
    <t>CZK</t>
  </si>
  <si>
    <t>Rekapitulace dílů</t>
  </si>
  <si>
    <t>Typ dílu</t>
  </si>
  <si>
    <t>1</t>
  </si>
  <si>
    <t>Zemní práce</t>
  </si>
  <si>
    <t>13</t>
  </si>
  <si>
    <t>Hloubené vykopávky</t>
  </si>
  <si>
    <t>2</t>
  </si>
  <si>
    <t>Základy a zvláštní zakládání</t>
  </si>
  <si>
    <t>27</t>
  </si>
  <si>
    <t>Základy</t>
  </si>
  <si>
    <t>3</t>
  </si>
  <si>
    <t>Svislé a kompletní konstrukce</t>
  </si>
  <si>
    <t>43</t>
  </si>
  <si>
    <t>Schodiště</t>
  </si>
  <si>
    <t>45</t>
  </si>
  <si>
    <t>Podkladní a vedlejší konstrukce</t>
  </si>
  <si>
    <t>62</t>
  </si>
  <si>
    <t>Úpravy povrchů vnější</t>
  </si>
  <si>
    <t>63</t>
  </si>
  <si>
    <t>Podlahy a podlahové konstrukce</t>
  </si>
  <si>
    <t>64</t>
  </si>
  <si>
    <t>Výplně otvorů</t>
  </si>
  <si>
    <t>76P</t>
  </si>
  <si>
    <t>Plastové výrobky</t>
  </si>
  <si>
    <t>8</t>
  </si>
  <si>
    <t>Trubní vedení</t>
  </si>
  <si>
    <t>9</t>
  </si>
  <si>
    <t>Ostatní konstrukce,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</si>
  <si>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</si>
  <si>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</si>
  <si>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</si>
  <si>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</si>
  <si>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</si>
  <si>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</si>
  <si>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98</t>
  </si>
  <si>
    <t>Demolice</t>
  </si>
  <si>
    <t>99</t>
  </si>
  <si>
    <t>Staveništní přesun hmot</t>
  </si>
  <si>
    <t>999</t>
  </si>
  <si>
    <t>Kompletní stavební práce</t>
  </si>
  <si>
    <t>711</t>
  </si>
  <si>
    <t>Izolace proti vodě</t>
  </si>
  <si>
    <t>712</t>
  </si>
  <si>
    <t>Povlakové krytiny</t>
  </si>
  <si>
    <t>713</t>
  </si>
  <si>
    <t>Izolace tepelné</t>
  </si>
  <si>
    <t>720</t>
  </si>
  <si>
    <t>Zdravotechnická instalace</t>
  </si>
  <si>
    <t>762</t>
  </si>
  <si>
    <t>Konstrukce tesařské</t>
  </si>
  <si>
    <t>7631</t>
  </si>
  <si>
    <t>Konstrukce sádrokartonové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</si>
  <si>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</si>
  <si>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</si>
  <si>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</si>
  <si>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</si>
  <si>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</si>
  <si>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</si>
  <si>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</si>
  <si>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</si>
  <si>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777</t>
  </si>
  <si>
    <t>Podlahy ze syntetických hmot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</si>
  <si>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</si>
  <si>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</si>
  <si>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</si>
  <si>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</si>
  <si>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</si>
  <si>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</si>
  <si>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</si>
  <si>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</si>
  <si>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</si>
  <si>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</si>
  <si>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</si>
  <si>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</si>
  <si>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</si>
  <si>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</si>
  <si>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</si>
  <si>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</si>
  <si>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</si>
  <si>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</si>
  <si>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</si>
  <si>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</si>
  <si>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</si>
  <si>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</si>
  <si>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</si>
  <si>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</si>
  <si>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</si>
  <si>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</si>
  <si>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</si>
  <si>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</si>
  <si>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</si>
  <si>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</si>
  <si>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</si>
  <si>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</si>
  <si>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</si>
  <si>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</si>
  <si>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</si>
  <si>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</si>
  <si>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</si>
  <si>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122201101R00</t>
  </si>
  <si>
    <t>Odkopávky nezapažené v hor. 3 do 100 m3</t>
  </si>
  <si>
    <t>m3</t>
  </si>
  <si>
    <t>RTS 17/ II</t>
  </si>
  <si>
    <t>Indiv</t>
  </si>
  <si>
    <t>POL1_</t>
  </si>
  <si>
    <t xml:space="preserve">od prům.PT po -0,54 : </t>
  </si>
  <si>
    <t>VV</t>
  </si>
  <si>
    <t>t.j. prům.hl. 0,30 m, rozš. : 10,15*9,15*0,30</t>
  </si>
  <si>
    <t>122201109R00</t>
  </si>
  <si>
    <t>Příplatek za lepivost - odkopávky v hor. 3</t>
  </si>
  <si>
    <t>27,86175*0,50</t>
  </si>
  <si>
    <t>132201110R00</t>
  </si>
  <si>
    <t>Hloubení rýh š.do 60 cm v hor.3 do 50 m3, STROJNĚ</t>
  </si>
  <si>
    <t>vni pasy po -1,25 : (3,35+3,35)*0,30*0,71</t>
  </si>
  <si>
    <t>(2,525+2,525+0,70)*0,30*0,71</t>
  </si>
  <si>
    <t>obvod pasy od -0,84 po -1,25 : (8,95+7,15)*2*0,40*0,41</t>
  </si>
  <si>
    <t>dtto, prohloubení na -1,40 : (8,95+2,85+2,725)*0,40*0,20</t>
  </si>
  <si>
    <t>venk.schodiště : (1,00+1,00+1,00)*0,35*0,70</t>
  </si>
  <si>
    <t>vnitřní ležatá kanalizace : 12,00*0,60*0,45</t>
  </si>
  <si>
    <t>132201119R00</t>
  </si>
  <si>
    <t>Přípl.za lepivost,hloubení rýh 60 cm,hor.3,STROJNĚ</t>
  </si>
  <si>
    <t>13,06965*0,50</t>
  </si>
  <si>
    <t>132201210R00</t>
  </si>
  <si>
    <t>Hloubení rýh š.do 200 cm hor.3 do 50 m3,STROJNĚ</t>
  </si>
  <si>
    <t>obvod po -0,84, rozš. kvůli zateplení : (10,15+7,15)*2*1,00*0,30</t>
  </si>
  <si>
    <t>vni patky od -0,54 po -1,25 : 0,70*0,70*0,71*2</t>
  </si>
  <si>
    <t>132201219R00</t>
  </si>
  <si>
    <t>Přípl.za lepivost,hloubení rýh 200cm,hor.3,STROJNĚ</t>
  </si>
  <si>
    <t>11,07580*0,50</t>
  </si>
  <si>
    <t>162201101R00</t>
  </si>
  <si>
    <t>Vodorovné přemístění výkopku z hor.1-4 do 20 m</t>
  </si>
  <si>
    <t>16,84250*2</t>
  </si>
  <si>
    <t>162501102R00</t>
  </si>
  <si>
    <t>Vodorovné přemístění výkopku z hor.1-4 do 3000 m</t>
  </si>
  <si>
    <t>27,86175+11,07580+13,06965</t>
  </si>
  <si>
    <t>-0,80250-16,04</t>
  </si>
  <si>
    <t>167101101R00</t>
  </si>
  <si>
    <t>Nakládání výkopku z hor.1-4 v množství do 100 m3</t>
  </si>
  <si>
    <t>0,80250+16,04</t>
  </si>
  <si>
    <t>171201201R00</t>
  </si>
  <si>
    <t>Uložení sypaniny na meziskládku</t>
  </si>
  <si>
    <t>174101102R00</t>
  </si>
  <si>
    <t>Zásyp v uzavřených prostorách se zhutněním</t>
  </si>
  <si>
    <t xml:space="preserve">část plochy od PT po -0,54 : </t>
  </si>
  <si>
    <t>dosyp 0-26 cm : 3,50*3,00*0,50*0,13</t>
  </si>
  <si>
    <t>1,00*0,40*0,30</t>
  </si>
  <si>
    <t>175101201R00</t>
  </si>
  <si>
    <t>Obsyp objektu bez prohození sypaniny</t>
  </si>
  <si>
    <t>(10,15+7,15)*2*0,55*0,50</t>
  </si>
  <si>
    <t>rozdíl mezi PT a ÚT : (10,50+10,50+8,00)*1,50*0,15</t>
  </si>
  <si>
    <t>215901101RT5</t>
  </si>
  <si>
    <t xml:space="preserve">Zhutnění podloží </t>
  </si>
  <si>
    <t>m2</t>
  </si>
  <si>
    <t>(2,725+1,10+2,725)*3,33</t>
  </si>
  <si>
    <t>7,15*4,50</t>
  </si>
  <si>
    <t>dopočet pro SO 02 - Přípojka vody : 15,00*0,60*1,10</t>
  </si>
  <si>
    <t>9,90*0,50</t>
  </si>
  <si>
    <t>dopočet pro SO 03 - Přípojka splašk.kanal. : 12,80*0,70*1,30</t>
  </si>
  <si>
    <t>11,648*0,50</t>
  </si>
  <si>
    <t>9,90+11,648-13,466</t>
  </si>
  <si>
    <t>174201101R00</t>
  </si>
  <si>
    <t>Zásyp jam, rýh, šachet bez zhutnění</t>
  </si>
  <si>
    <t>SO 02 : 15,00*0,60*(1,10-0,45)</t>
  </si>
  <si>
    <t>SO 03 : 12,80*0,70*(1,30-0,45)</t>
  </si>
  <si>
    <t>451572111R00</t>
  </si>
  <si>
    <t>Lože pod potrubí z kameniva těženého 0 - 4 mm</t>
  </si>
  <si>
    <t>SO 02 : 15,00*0,60*0,45</t>
  </si>
  <si>
    <t>SO 03 : 12,80*0,70*0,45</t>
  </si>
  <si>
    <t>13/KPL01</t>
  </si>
  <si>
    <t>Zemní práce pro vnitřní lež.kanalizaci - odpočet z rozp.ZTI</t>
  </si>
  <si>
    <t>kompl</t>
  </si>
  <si>
    <t>Vlastní</t>
  </si>
  <si>
    <t>rozpočtováno položkově v odd.1 : -1,00</t>
  </si>
  <si>
    <t>271571111R00</t>
  </si>
  <si>
    <t>Polštář základ.desky ze štěrku</t>
  </si>
  <si>
    <t>(2,725+2,725+1,10)*3,33*0,10</t>
  </si>
  <si>
    <t>7,15*4,50*0,10</t>
  </si>
  <si>
    <t>271571112R00</t>
  </si>
  <si>
    <t>Polštář základu ze štěrkopísku netříděného</t>
  </si>
  <si>
    <t>(8,95+7,15)*2*0,40*0,05</t>
  </si>
  <si>
    <t>0,70*0,70*0,05*2</t>
  </si>
  <si>
    <t>(3,33+3,33)*0,30*0,05</t>
  </si>
  <si>
    <t>(2,525+2,525+0,70)*0,30*0,05</t>
  </si>
  <si>
    <t>(1,00+1,00+1,00)*0,35*0,05</t>
  </si>
  <si>
    <t>273321411R00</t>
  </si>
  <si>
    <t>Železobeton základových desek C 25/30</t>
  </si>
  <si>
    <t>9,00*8,00*0,225</t>
  </si>
  <si>
    <t>-3,96*(1,565+1,565)*0,025</t>
  </si>
  <si>
    <t>-1,50*1,50*0,15</t>
  </si>
  <si>
    <t>-3,14*0,75*0,75*0,15</t>
  </si>
  <si>
    <t>273351215R00</t>
  </si>
  <si>
    <t>Bednění stěn základových desek - zřízení</t>
  </si>
  <si>
    <t>(9,00+8,00)*2*0,25</t>
  </si>
  <si>
    <t>(3,96+1,565)*2*,05*2</t>
  </si>
  <si>
    <t>(1,50*2*0,20)+(3,14*1,50*0,20)</t>
  </si>
  <si>
    <t>273351216R00</t>
  </si>
  <si>
    <t>Bednění stěn základových desek - odstranění</t>
  </si>
  <si>
    <t>273362021R00</t>
  </si>
  <si>
    <t>Výztuž základových desek ze svařovaných sití KARI</t>
  </si>
  <si>
    <t>t</t>
  </si>
  <si>
    <t>9,00*8,00*,003033*1,30*2</t>
  </si>
  <si>
    <t>-1,50*1,50*0,003033*1,30</t>
  </si>
  <si>
    <t>-3,14*0,75*0,75*0,003033*1,30</t>
  </si>
  <si>
    <t>274313711R00</t>
  </si>
  <si>
    <t>Beton základových pasů prostý C 25/30</t>
  </si>
  <si>
    <t xml:space="preserve">spodní část pasů : </t>
  </si>
  <si>
    <t>obvod : (8,95+7,15)*2*0,40*0,66*1,035</t>
  </si>
  <si>
    <t>dopočet po -1,40 : (8,95+2,85+2,725)*0,40*0,20*1,035</t>
  </si>
  <si>
    <t>vnitřní pasy : (3,33+3,33)*0,30*0,66*1,035</t>
  </si>
  <si>
    <t>(2,525+2,525+0,70)*0,66*1,035</t>
  </si>
  <si>
    <t>venk.schodiště : (1,00+1,00+1,00)*0,35*0,90*1,035</t>
  </si>
  <si>
    <t>274321411R00</t>
  </si>
  <si>
    <t>Železobeton základových pasů C 25/30</t>
  </si>
  <si>
    <t xml:space="preserve">vrchní část pasů : </t>
  </si>
  <si>
    <t>obvod : (8,95+7,15)*2*0,40*0,22</t>
  </si>
  <si>
    <t>vnitřní : (3,33+3,33)*0,30*0,22</t>
  </si>
  <si>
    <t>(2,525+2,525+0,70)*0,30*0,22</t>
  </si>
  <si>
    <t>274351215R00</t>
  </si>
  <si>
    <t>Bednění stěn základových pasů - zřízení</t>
  </si>
  <si>
    <t>spodní část - část vnější obvod : (8,95+7,95)*0,35*2</t>
  </si>
  <si>
    <t>dopočet : 5,00</t>
  </si>
  <si>
    <t>venk.schodiště - část - dopočet : 3,00</t>
  </si>
  <si>
    <t>obvod : (8,95+7,15)*2*2*0,25</t>
  </si>
  <si>
    <t>vnitřní : (3,33+3,33)*2*0,25</t>
  </si>
  <si>
    <t>(2,525+2,525+0,70)*2*0,25</t>
  </si>
  <si>
    <t>dopočet : 3,00</t>
  </si>
  <si>
    <t>274351216R00</t>
  </si>
  <si>
    <t>Bednění stěn základových pasů - odstranění</t>
  </si>
  <si>
    <t>274354012R00</t>
  </si>
  <si>
    <t>Bednění prostupu základem do 0,01 m2, dl. 0,5 m</t>
  </si>
  <si>
    <t>kus</t>
  </si>
  <si>
    <t>274361821R00</t>
  </si>
  <si>
    <t>Výztuž základ. pasů z betonářské oceli 10505 (R)</t>
  </si>
  <si>
    <t>4x prům.12 : (8,90+7,90)*2*4*0,000888*1,10</t>
  </si>
  <si>
    <t>(4,00+4,00)*4*0,000888*1,10</t>
  </si>
  <si>
    <t>7,90*4*0,000888*1,10</t>
  </si>
  <si>
    <t>(1,00+1,30+1,30)*4*0,000888*1,10</t>
  </si>
  <si>
    <t>třmínky prům.6 po 30 cm : 1,30*112*0,000222*1,10</t>
  </si>
  <si>
    <t>1,10*53*0,000222*1,10</t>
  </si>
  <si>
    <t>1,20*12*0,000222*1,10</t>
  </si>
  <si>
    <t>275321411R00</t>
  </si>
  <si>
    <t>Železobeton základových patek C 25/30</t>
  </si>
  <si>
    <t>0,70*0,70*0,88*2*1,035</t>
  </si>
  <si>
    <t>275351215R00</t>
  </si>
  <si>
    <t>Bednění stěn základových patek - zřízení</t>
  </si>
  <si>
    <t>0,70*4*0,25*2</t>
  </si>
  <si>
    <t>dopočet : 1,00</t>
  </si>
  <si>
    <t>275351216R00</t>
  </si>
  <si>
    <t>Bednění stěn základových patek - odstranění</t>
  </si>
  <si>
    <t>275361821R00</t>
  </si>
  <si>
    <t>Výztuž základ. patek z betonářské oceli 10 505 (R)</t>
  </si>
  <si>
    <t>odb.odhad - cca 80 kg/m3 betonu : 0,89258*0,080</t>
  </si>
  <si>
    <t>311321411R00</t>
  </si>
  <si>
    <t>Železobeton nadzákladových zdí C 25/30</t>
  </si>
  <si>
    <t>boky venk.schodiště : 1,35*0,75*0,25*2</t>
  </si>
  <si>
    <t>311351105R00</t>
  </si>
  <si>
    <t>Bednění nadzákladových zdí oboustranné - zřízení</t>
  </si>
  <si>
    <t>1,35*0,75*2*2</t>
  </si>
  <si>
    <t>311351106R00</t>
  </si>
  <si>
    <t>Bednění nadzákladových zdí oboustranné-odstranění</t>
  </si>
  <si>
    <t>311361821R00</t>
  </si>
  <si>
    <t>Výztuž nadzáklad. zdí z betonářské oceli 10505 (R)</t>
  </si>
  <si>
    <t>odb.odhad - cca 80 kg/m3 betonu : 0,50625*0,080</t>
  </si>
  <si>
    <t>345321414R00</t>
  </si>
  <si>
    <t>Zídky z betonu železového C 25/30</t>
  </si>
  <si>
    <t>sokl : (9,00+8,00)*2*0,15*(0,15+0,20)</t>
  </si>
  <si>
    <t>345351101R00</t>
  </si>
  <si>
    <t>Bednění zídek plnostěnných - zřízení</t>
  </si>
  <si>
    <t>(9,00+8,00)*2*2*0,40</t>
  </si>
  <si>
    <t>345351102R00</t>
  </si>
  <si>
    <t>Bednění zídek plnostěnných - odstranění</t>
  </si>
  <si>
    <t>345362021R00</t>
  </si>
  <si>
    <t>Výztuž zídek svařovanou sítí Kari</t>
  </si>
  <si>
    <t>(9,00+8,00)*2*(0,55+0,40)*0,003033*1,30</t>
  </si>
  <si>
    <t>380326141R00</t>
  </si>
  <si>
    <t>Beton komplet.konstr.vodostavební C 30/37 do 15 cm</t>
  </si>
  <si>
    <t>v m.č. 1.02 : (1,50*1,50*0,10)+(3,14*0,75*0,75*0,10)</t>
  </si>
  <si>
    <t>(1,50+1,50)*0,10*0,235</t>
  </si>
  <si>
    <t>3,14*1,50*0,10*0,235</t>
  </si>
  <si>
    <t>v m.č. 1.03, 1.04 : 1,25*1,05*0,10*2</t>
  </si>
  <si>
    <t>(1,10+1,05)*2*0,075*0,10*2</t>
  </si>
  <si>
    <t>380356231R00</t>
  </si>
  <si>
    <t>Bednění kompl.konstr.neomít. pl.rovinných,zříz.</t>
  </si>
  <si>
    <t>(1,25+1,05)*2*0,20*2</t>
  </si>
  <si>
    <t>(1,10+0,90)*2*0,10*2</t>
  </si>
  <si>
    <t>380356232R00</t>
  </si>
  <si>
    <t>Bednění kompl.konstr.neomít. pl.rovinných,odbed.</t>
  </si>
  <si>
    <t>380356241R01</t>
  </si>
  <si>
    <t>Bednění kompl.konstr.neomít. pl.zaoblených,zříz.</t>
  </si>
  <si>
    <t>(1,50+1,50)*(0,335+0,235)</t>
  </si>
  <si>
    <t>3,14*1,50*(0,335+0,235)</t>
  </si>
  <si>
    <t>380356242R01</t>
  </si>
  <si>
    <t>Bednění kompl.konstr.neomít. pl.zaoblených,odbed.</t>
  </si>
  <si>
    <t>380361007R01</t>
  </si>
  <si>
    <t>Výztuž kompletních konstrukcí KARI sítě</t>
  </si>
  <si>
    <t>1,50*1,50*0,00444*1,10*2</t>
  </si>
  <si>
    <t>3,14*0,75*0,75*0,00444*1,10*2</t>
  </si>
  <si>
    <t>(1,50+1,50)*0,235*0,00444*1,10*2</t>
  </si>
  <si>
    <t>3,14*1,50*0,235*0,00444*1,10*2</t>
  </si>
  <si>
    <t>1,25*1,05*0,00444*1,10*2</t>
  </si>
  <si>
    <t>(1,25+1,05)*2*0,15*0,00444*1,10</t>
  </si>
  <si>
    <t>434311116R00</t>
  </si>
  <si>
    <t>Stupně dusané na terén, na desku, z betonu C 25/30</t>
  </si>
  <si>
    <t>m</t>
  </si>
  <si>
    <t>1,00*3</t>
  </si>
  <si>
    <t>434351141R00</t>
  </si>
  <si>
    <t>Bednění stupňů přímočarých - zřízení</t>
  </si>
  <si>
    <t>1,00*(0,35+0,17)*3</t>
  </si>
  <si>
    <t>434351142R00</t>
  </si>
  <si>
    <t>Bednění stupňů přímočarých - odstranění</t>
  </si>
  <si>
    <t>622311519RV1</t>
  </si>
  <si>
    <t>Zateplovací systém Baumit, sokl, XPS tl. 50 mm, zakončený stěrkou s výztužnou tkaninou</t>
  </si>
  <si>
    <t>(8,95+7,95)*2*0,90</t>
  </si>
  <si>
    <t>622471116R00</t>
  </si>
  <si>
    <t>Úprava stěn aktivovaným štukem s přísadou</t>
  </si>
  <si>
    <t xml:space="preserve">venk.sokl nad terénem : </t>
  </si>
  <si>
    <t>S : 8,95*0,60</t>
  </si>
  <si>
    <t>J : 8,95*0,20</t>
  </si>
  <si>
    <t>V : 7,95*0,35</t>
  </si>
  <si>
    <t>Z : 7,95*0,45</t>
  </si>
  <si>
    <t>dopočet zídka schodiště : 1,35*0,65*2</t>
  </si>
  <si>
    <t>631312711R00</t>
  </si>
  <si>
    <t>Mazanina betonová tl. 5 - 8 cm C 25/30</t>
  </si>
  <si>
    <t>vrchní : 8,70*7,70*0,06</t>
  </si>
  <si>
    <t>-(1,50*1,50*0,06)-(3,14*0,75*0,75*0,06)</t>
  </si>
  <si>
    <t>-3,65*(1,565+1,565)*0,06</t>
  </si>
  <si>
    <t>-1,25*1,05*0,06*2</t>
  </si>
  <si>
    <t>631313621R00</t>
  </si>
  <si>
    <t>Mazanina betonová tl. 8 - 12 cm C 20/25</t>
  </si>
  <si>
    <t>venk.schodiště : (0,90+0,90)*1,00*0,12</t>
  </si>
  <si>
    <t>631319163R00</t>
  </si>
  <si>
    <t>Příplatek za konečnou úpravu mazanin tl. 12 cm</t>
  </si>
  <si>
    <t>0,216*0,50</t>
  </si>
  <si>
    <t>631319171R00</t>
  </si>
  <si>
    <t>Příplatek za stržení povrchu mazaniny tl. 8 cm</t>
  </si>
  <si>
    <t>631319173R00</t>
  </si>
  <si>
    <t>Příplatek za stržení povrchu mazaniny tl. 12 cm</t>
  </si>
  <si>
    <t>0,216*2</t>
  </si>
  <si>
    <t>631319175R00</t>
  </si>
  <si>
    <t>Příplatek za stržení povrchu mazaniny tl. 24 cm</t>
  </si>
  <si>
    <t>zákl.podlah.deska : 15,28769*2</t>
  </si>
  <si>
    <t>631319183R00</t>
  </si>
  <si>
    <t>Příplatek za sklon mazaniny 15°-35°  tl. 8 - 12 cm</t>
  </si>
  <si>
    <t>631351101R00</t>
  </si>
  <si>
    <t>Bednění stěn, rýh a otvorů v podlahách - zřízení</t>
  </si>
  <si>
    <t>(0,90+0,90+1,00+0,90+0,90)*0,15</t>
  </si>
  <si>
    <t>631351102R00</t>
  </si>
  <si>
    <t>Bednění stěn, rýh a otvorů v podlahách -odstranění</t>
  </si>
  <si>
    <t>631361921RT5</t>
  </si>
  <si>
    <t>Výztuž mazanin svařovanou sítí, průměr drátu  6,0, oka 150/150 mm KH20</t>
  </si>
  <si>
    <t>(0,90+0,90)*1,00*0,003033*1,30*2</t>
  </si>
  <si>
    <t>639571110R00</t>
  </si>
  <si>
    <t>Podklad pod okapový chodník ze štěrku tl.100 mm</t>
  </si>
  <si>
    <t>639571210R00</t>
  </si>
  <si>
    <t>Kačírek pro okapový chodník tl. 100 mm</t>
  </si>
  <si>
    <t>(9,00+8,80)*2*0,40</t>
  </si>
  <si>
    <t>-(1,20*0,40)-(1,00*0,40)</t>
  </si>
  <si>
    <t>639571311R00</t>
  </si>
  <si>
    <t>Okapový chodník - textilie proti prorůstání 45g/m2</t>
  </si>
  <si>
    <t>64/R01</t>
  </si>
  <si>
    <t>Dřev.dveře vnější, jednokř.plné 100/200 cm      d+m</t>
  </si>
  <si>
    <t xml:space="preserve">ks    </t>
  </si>
  <si>
    <t>odkaz 201/T : 1,00</t>
  </si>
  <si>
    <t xml:space="preserve">tep.izol : </t>
  </si>
  <si>
    <t xml:space="preserve">vč.dřev.rámové fošnové zárubně : </t>
  </si>
  <si>
    <t>64/R02</t>
  </si>
  <si>
    <t>Dřev.okno jednokřídlové, O/S, 120/80 cm        d+m</t>
  </si>
  <si>
    <t>odkaz 202/T : 6,00</t>
  </si>
  <si>
    <t xml:space="preserve">zaskl.izol.dvojsklo : </t>
  </si>
  <si>
    <t xml:space="preserve">vč. vnější bezp.sítě : </t>
  </si>
  <si>
    <t>64/R03</t>
  </si>
  <si>
    <t>odkaz 203/T : 1,00</t>
  </si>
  <si>
    <t xml:space="preserve">dolní část samostatně otevíravá : </t>
  </si>
  <si>
    <t>64/R04</t>
  </si>
  <si>
    <t>Dřev.dveře vnější, jednokř.plné 60/200 cm      d+m</t>
  </si>
  <si>
    <t>odkaz 204/T : 1,00</t>
  </si>
  <si>
    <t>64/R05</t>
  </si>
  <si>
    <t>Dřev.dveře vnější, jednokř.plné 60/100 cm      d+m</t>
  </si>
  <si>
    <t>64/R06</t>
  </si>
  <si>
    <t>Dřev.dveře vnitřní, jednokř. 60/200 cm      d+m</t>
  </si>
  <si>
    <t>odkaz 206/T : 2,00</t>
  </si>
  <si>
    <t xml:space="preserve">do v.1,50m vodovzdor.překližka : </t>
  </si>
  <si>
    <t xml:space="preserve">pak pletivo 20/20/1,7 mm : </t>
  </si>
  <si>
    <t xml:space="preserve">vč.dřev.rámové zárubně : </t>
  </si>
  <si>
    <t>64/R07</t>
  </si>
  <si>
    <t>Dřev.dveře vnitřní, jednokř. 100/200 cm      d+m</t>
  </si>
  <si>
    <t>odkaz 207/T : 1,00</t>
  </si>
  <si>
    <t>64/R08</t>
  </si>
  <si>
    <t>Šubr ( bezp.dvířka ), vč.kladkového táhla     d+m</t>
  </si>
  <si>
    <t>podsyp a obsyp vni ležaté kanalizace : 12,00*0,60*0,45</t>
  </si>
  <si>
    <t>721242116R00</t>
  </si>
  <si>
    <t>Lapač střešních splavenin litinový DN 125     d+m</t>
  </si>
  <si>
    <t>597092113R00</t>
  </si>
  <si>
    <t>Žlab odvodňovací ACO V 100 S,dl.1000 mm,A 15,B 125</t>
  </si>
  <si>
    <t>597092121R00</t>
  </si>
  <si>
    <t>Žlabová vpust ACO V100 S,DN 100,dl.500 mm,A15,B125</t>
  </si>
  <si>
    <t>597092131R00</t>
  </si>
  <si>
    <t>Čelo žlabu kombinované plné ACO V 100 S</t>
  </si>
  <si>
    <t>597092141R00</t>
  </si>
  <si>
    <t>Krycí rošt ACO Drainlock, zatížení A 15,dl.1000 mm</t>
  </si>
  <si>
    <t>289972135R01</t>
  </si>
  <si>
    <t>Kotvení trny z žebír.oceli dl.400 mm</t>
  </si>
  <si>
    <t xml:space="preserve">přikotvení soklu k desce : </t>
  </si>
  <si>
    <t>vč.vyvrtání : (18+17)*2</t>
  </si>
  <si>
    <t>916561111RT2</t>
  </si>
  <si>
    <t>Osazení záhon.obrubníků do lože z C 12/15 s opěrou, včetně obrubníku   50/5/20 cm</t>
  </si>
  <si>
    <t>9,80+9,80+8,80+7,80</t>
  </si>
  <si>
    <t>941955002R00</t>
  </si>
  <si>
    <t>Lešení lehké pomocné, výška podlahy do 1,9 m</t>
  </si>
  <si>
    <t>vnitřní i vnější : 11,50*10,50</t>
  </si>
  <si>
    <t>952901311R00</t>
  </si>
  <si>
    <t>Vyčištění ostatních budov a objektů</t>
  </si>
  <si>
    <t>9,00*8,00</t>
  </si>
  <si>
    <t>95/R01</t>
  </si>
  <si>
    <t>Světlovod TCF 0010 OK14         d+m</t>
  </si>
  <si>
    <t>kpl</t>
  </si>
  <si>
    <t xml:space="preserve">pro ploché střechy : </t>
  </si>
  <si>
    <t xml:space="preserve">prům.35 cm : </t>
  </si>
  <si>
    <t>bezúdržbový rám, dvojitý difuzér : 4</t>
  </si>
  <si>
    <t>95/R02</t>
  </si>
  <si>
    <t>Drobné konstrukce a práce</t>
  </si>
  <si>
    <t>981011112R00</t>
  </si>
  <si>
    <t>Demolice objektů rozebráním, dřevěné ostatní</t>
  </si>
  <si>
    <t>stáv.dřevěný objekt stájí pro zebry : 7,00*8,00*3,00</t>
  </si>
  <si>
    <t>998012021R00</t>
  </si>
  <si>
    <t>Přesun hmot pro objekty výšky do 6 m</t>
  </si>
  <si>
    <t>POL7_</t>
  </si>
  <si>
    <t>711111001RZ1</t>
  </si>
  <si>
    <t>Izolace proti vlhkosti vodor. nátěr ALP za studena, 1x nátěr - včetně dodávky penetračního laku ALP</t>
  </si>
  <si>
    <t>(1,45+1,59+1,45)*3,91</t>
  </si>
  <si>
    <t>5,20*8,00</t>
  </si>
  <si>
    <t>-(1,50*1,50)-(3,14*0,75*0,75)</t>
  </si>
  <si>
    <t>711141559R00</t>
  </si>
  <si>
    <t>Izolace proti vlhk. vodorovná pásy přitavením</t>
  </si>
  <si>
    <t>711823121RT5</t>
  </si>
  <si>
    <t>Montáž nopové fólie svisle, včetně dodávky fólie DEKDREN N8</t>
  </si>
  <si>
    <t xml:space="preserve">u Styroduru ( doteplení základů ) : </t>
  </si>
  <si>
    <t>poterén : (8,95*0,40)+(8,95*0,80)+(7,95*0,65)+(7,95*0,55)</t>
  </si>
  <si>
    <t>711823129RT5</t>
  </si>
  <si>
    <t>Montáž ukončovací lišty k nopové fólii, včetně dodávky lišty DEKDREN T20</t>
  </si>
  <si>
    <t>(9,00+8,00)*2</t>
  </si>
  <si>
    <t>-1,00</t>
  </si>
  <si>
    <t>62856000R</t>
  </si>
  <si>
    <t>Pás asfalt. modifikovaný  Radonelast</t>
  </si>
  <si>
    <t>SPCM</t>
  </si>
  <si>
    <t>POL3_</t>
  </si>
  <si>
    <t>55,13965*1,15</t>
  </si>
  <si>
    <t>998711201R00</t>
  </si>
  <si>
    <t>Přesun hmot pro izolace proti vodě, výšky do 6 m</t>
  </si>
  <si>
    <t>712371801RZ5</t>
  </si>
  <si>
    <t>Povlaková krytina střech do 10°, fólií PVC, 1 vrstva - včetně fólie Fatrafol 804 tl. 2,0 mm</t>
  </si>
  <si>
    <t>9,20*8,70</t>
  </si>
  <si>
    <t>712378003R00</t>
  </si>
  <si>
    <t>Okapnice VIPLANYL RŠ 250 mm</t>
  </si>
  <si>
    <t>712378004R00</t>
  </si>
  <si>
    <t>Závětrná lišta VIPLANYL RŠ 250 mm</t>
  </si>
  <si>
    <t>9,20+8,70+8,70</t>
  </si>
  <si>
    <t>712378101R00</t>
  </si>
  <si>
    <t>Komínek odvětrání kanalizace s manžetou z PVC</t>
  </si>
  <si>
    <t>998712201R00</t>
  </si>
  <si>
    <t>Přesun hmot pro povlakové krytiny, výšky do 6 m</t>
  </si>
  <si>
    <t>713121111R00</t>
  </si>
  <si>
    <t>Izolace tepelná podlah na sucho, jednovrstvá</t>
  </si>
  <si>
    <t>pod základ.podlah.desku : (2,725+2,725+1,10)*3,33</t>
  </si>
  <si>
    <t>na hydroizolaci : (1,45+1,59+1,45)*3,91</t>
  </si>
  <si>
    <t>5,10*8,00</t>
  </si>
  <si>
    <t>283763204R</t>
  </si>
  <si>
    <t>Deska Styrodur 3000 CS 1265 x 615 x 60 mm zelená, hladká s polodrážkou</t>
  </si>
  <si>
    <t>54,33965*1,05</t>
  </si>
  <si>
    <t>283763207R</t>
  </si>
  <si>
    <t>Deska Styrodur 3000 CS 1265 x 615 x 120 mm zelená, hladká s polodrážkou</t>
  </si>
  <si>
    <t>53,98650*1,05</t>
  </si>
  <si>
    <t>998713201R00</t>
  </si>
  <si>
    <t>Přesun hmot pro izolace tepelné, výšky do 6 m</t>
  </si>
  <si>
    <t>720/KPL01</t>
  </si>
  <si>
    <t>Zdravotní instalace - komplet          d+m</t>
  </si>
  <si>
    <t xml:space="preserve">SO 01 - vnitřní voda a kanalizace : </t>
  </si>
  <si>
    <t xml:space="preserve">vč. SO 02 - Přípojka vody : </t>
  </si>
  <si>
    <t xml:space="preserve">vč. SO 03 - Přípojka kanalizace splaškové : </t>
  </si>
  <si>
    <t>přenos - viz.samostatný rozpočet : 1,00</t>
  </si>
  <si>
    <t>762131134R00</t>
  </si>
  <si>
    <t>Montáž bednění stěn, OSB desky</t>
  </si>
  <si>
    <t>dle odd.766 - venk.obklad stěn : 95,76</t>
  </si>
  <si>
    <t>vnitřní - od v. 1,50 m : (8,62*3,25)+(8,62*2,80)</t>
  </si>
  <si>
    <t>(7,22*3,025)+(7,22*3,025)</t>
  </si>
  <si>
    <t>-(1,00*0,50*2)-(0,60*0,50)</t>
  </si>
  <si>
    <t>762195000R00</t>
  </si>
  <si>
    <t>Spojovací a ochranné prostředky pro montáž stěn</t>
  </si>
  <si>
    <t>(95,76+58,08)*0,025</t>
  </si>
  <si>
    <t>762341220R00</t>
  </si>
  <si>
    <t>Montáž bedn.střech rovn. OSB desky šroubováním</t>
  </si>
  <si>
    <t>762341630R00</t>
  </si>
  <si>
    <t>Bednění okapových říms OSB desky</t>
  </si>
  <si>
    <t>(9,20*0,55*2)+(8,00*0,35*2)</t>
  </si>
  <si>
    <t>762395000R00</t>
  </si>
  <si>
    <t>Spojovací a montážní prostředky pro střechy</t>
  </si>
  <si>
    <t>(15,72+80,04)*0,025</t>
  </si>
  <si>
    <t>762712110R00</t>
  </si>
  <si>
    <t>Montáž vázaných konstrukcí hraněných do 120 cm2</t>
  </si>
  <si>
    <t>20/6 střecha : 8,70*21</t>
  </si>
  <si>
    <t>14/6 stěny vnější : (9,00+8,00)*2*6</t>
  </si>
  <si>
    <t>(1,40*2*3)+(2,60*2)</t>
  </si>
  <si>
    <t>1,10*2*(2+2)</t>
  </si>
  <si>
    <t>(3,025*20*2)+(3,025*22*2)</t>
  </si>
  <si>
    <t>(2,10*6)+(1,20*2)+(0,90*10)</t>
  </si>
  <si>
    <t>14/6 stěna vnitřní : (8,75*4)+(1,50*20)+(1,50*6)</t>
  </si>
  <si>
    <t>762795000R00</t>
  </si>
  <si>
    <t>Spojovací prostředky pro vázané konstrukce</t>
  </si>
  <si>
    <t>(182,70*0,20*0,06)+(578,45*0,14*0,06)</t>
  </si>
  <si>
    <t>762131134R01</t>
  </si>
  <si>
    <t>Montáž bednění stěn, vodovzdorná překližka</t>
  </si>
  <si>
    <t>vnitřní - do v. 1,50 m : (8,62+7,22)*2*1,50</t>
  </si>
  <si>
    <t>(7,22+7,22)*1,50</t>
  </si>
  <si>
    <t>-(1,00*1,50*4)-(0,60*1,50*5)-(0,60*1,00)</t>
  </si>
  <si>
    <t>60515200R</t>
  </si>
  <si>
    <t xml:space="preserve">Hranol SM/JD 1, 20/6 ( resp. 14/6 )  dod </t>
  </si>
  <si>
    <t>182,70*0,20*0,06*1,10</t>
  </si>
  <si>
    <t>578,45*0,14*0,06*1,10</t>
  </si>
  <si>
    <t>60623217R</t>
  </si>
  <si>
    <t xml:space="preserve">Překližka vodovzdorná </t>
  </si>
  <si>
    <t>58,08*1,12</t>
  </si>
  <si>
    <t>60725017R</t>
  </si>
  <si>
    <t>Deska dřevoštěpková OSB 3 N tl. 25 mm</t>
  </si>
  <si>
    <t>(190,292+15,72+80,04)*1,12</t>
  </si>
  <si>
    <t>998762202R00</t>
  </si>
  <si>
    <t>Přesun hmot pro tesařské konstrukce, výšky do 6 m</t>
  </si>
  <si>
    <t>416021124R00</t>
  </si>
  <si>
    <t>Podhledy SDK, kovová.kce CD. 1x deska RFI 12,5 mm</t>
  </si>
  <si>
    <t>4,41+36,83+15,68+15,68</t>
  </si>
  <si>
    <t>-4,74*0,20*2</t>
  </si>
  <si>
    <t>954111203R00</t>
  </si>
  <si>
    <t>SDK obklad ocel.sloupů 3str., 1x RBI tl.12,5 mm</t>
  </si>
  <si>
    <t>3,105*6</t>
  </si>
  <si>
    <t>954111204R00</t>
  </si>
  <si>
    <t>SDK obklad ocel.sloupů 3str., 1x RFI tl.12,5 mm</t>
  </si>
  <si>
    <t>(8,65*2)+(1,20*3)</t>
  </si>
  <si>
    <t>998763201R00</t>
  </si>
  <si>
    <t>Přesun hmot pro sádrokarton. k-ce, výšky do 6 m</t>
  </si>
  <si>
    <t>764242420R00</t>
  </si>
  <si>
    <t>Lemování trub z Ti Zn, hladká krytina, D do 100 mm</t>
  </si>
  <si>
    <t>764244431R00</t>
  </si>
  <si>
    <t>Lemování trub Ti Zn 2díly hl.kryt. D 500mm, do 30°</t>
  </si>
  <si>
    <t>764252403R00</t>
  </si>
  <si>
    <t>Žlaby Ti Zn plech, podokapní půlkruhové, rš 330 mm</t>
  </si>
  <si>
    <t>764259411R00</t>
  </si>
  <si>
    <t>Kotlík kónický z pl.Ti-Zn pro trouby D do 150 mm</t>
  </si>
  <si>
    <t>764554403R00</t>
  </si>
  <si>
    <t>Odpadní trouby z Ti Zn plechu, kruhové, D 120 mm</t>
  </si>
  <si>
    <t>998764201R00</t>
  </si>
  <si>
    <t>Přesun hmot pro klempířské konstr., výšky do 6 m</t>
  </si>
  <si>
    <t>766412123R00</t>
  </si>
  <si>
    <t>Obložení stěn sámovanými deskami MD, tl. 5 mm</t>
  </si>
  <si>
    <t>9,00*(3,20+2,80)</t>
  </si>
  <si>
    <t>8,00*(3,00+3,00)</t>
  </si>
  <si>
    <t>(1,20+0,80)*2*0,15*6</t>
  </si>
  <si>
    <t>(2,00+1,00+2,00)*0,10*2</t>
  </si>
  <si>
    <t>(2,00+0,60+2,00)*0,10</t>
  </si>
  <si>
    <t>(1,00+0,60+1,00)*0,10</t>
  </si>
  <si>
    <t>-1,20*0,80*6</t>
  </si>
  <si>
    <t>-(1,00*2,00*2)-(0,60*2,00)-(0,60*1,00)</t>
  </si>
  <si>
    <t>766421223R00</t>
  </si>
  <si>
    <t>Obložení říms a okapů deskami MD, tl. 2,5 cm</t>
  </si>
  <si>
    <t>766/SPC01</t>
  </si>
  <si>
    <t>Obkladové desky hr.osámované, MD, tl. 25 mm</t>
  </si>
  <si>
    <t xml:space="preserve">m2    </t>
  </si>
  <si>
    <t>(95,76+15,72)*1,15</t>
  </si>
  <si>
    <t>998766201R00</t>
  </si>
  <si>
    <t>Přesun hmot pro truhlářské konstr., výšky do 6 m</t>
  </si>
  <si>
    <t>767/KPL01</t>
  </si>
  <si>
    <t>Prostor.ocelový nosný rám z válc.profilů       d+m</t>
  </si>
  <si>
    <t>kg</t>
  </si>
  <si>
    <t>sloupky 2xU 14 do krabice - 6 ks : 3,105*6*16,0*1,10</t>
  </si>
  <si>
    <t>nosníky 2xU 20 do krabice - 2 ks : 8,65*2*25,3*2*1,10</t>
  </si>
  <si>
    <t>ztužení 2x U20 do krabice - 3 ks : 1,20*3*25,3*2*1,10</t>
  </si>
  <si>
    <t>kotv.plotny, ostatní : 50,0</t>
  </si>
  <si>
    <t xml:space="preserve">povrch.úprava žár.zinek : </t>
  </si>
  <si>
    <t>767/R01</t>
  </si>
  <si>
    <t>Kotevní prvky tesařské konstrukce     d+m</t>
  </si>
  <si>
    <t>767/R02</t>
  </si>
  <si>
    <t>Al rámová dělící příčka, výplň pletivo</t>
  </si>
  <si>
    <t xml:space="preserve">rám 120/60/4 mm : </t>
  </si>
  <si>
    <t xml:space="preserve">výplň pletivo 20/20/1,7 mm : </t>
  </si>
  <si>
    <t xml:space="preserve">vč.dveří 60/200 cm, totožná k-ce : </t>
  </si>
  <si>
    <t xml:space="preserve">žár.zinek : </t>
  </si>
  <si>
    <t>102/Z, vč.dveří : 3,525*2,75</t>
  </si>
  <si>
    <t>103/Z, vč.dveří : 3,525*2,83</t>
  </si>
  <si>
    <t>mezi m.č.1.02 a zbýv., nad v.150 cm : 7,15*(1,705+1,295)*0,50</t>
  </si>
  <si>
    <t>-(0,60*0,50*2)-(1,00*0,50)</t>
  </si>
  <si>
    <t>998767201R00</t>
  </si>
  <si>
    <t>Přesun hmot pro zámečnické konstr., výšky do 6 m</t>
  </si>
  <si>
    <t>771471015R00</t>
  </si>
  <si>
    <t>Obklad soklíků keram.rovných do tmele,20x10, H 20 cm</t>
  </si>
  <si>
    <t>vni sokl : 8,70+8,70+7,70+7,70+0,40+0,40+0,40</t>
  </si>
  <si>
    <t>597642020R</t>
  </si>
  <si>
    <t>Dlažba Taurus matná 200x200x9 mm, Rio Negro</t>
  </si>
  <si>
    <t>34,00*0,20*1,05</t>
  </si>
  <si>
    <t>998771201R00</t>
  </si>
  <si>
    <t>Přesun hmot pro podlahy z dlaždic, výšky do 6 m</t>
  </si>
  <si>
    <t>777571010R00</t>
  </si>
  <si>
    <t>Podlaha stěrková polyuretanová Ast, jednovrstvá</t>
  </si>
  <si>
    <t>8,70*7,70</t>
  </si>
  <si>
    <t>(3,96+1,565)*2*0,15*2</t>
  </si>
  <si>
    <t>(1,50*2*0,235)+(3,14*1,50*0,235)</t>
  </si>
  <si>
    <t>998777201R00</t>
  </si>
  <si>
    <t>Přesun hmot pro podlahy syntetické, výšky do 6 m</t>
  </si>
  <si>
    <t>784/R01</t>
  </si>
  <si>
    <t>Malba ( nátěr ) z mal.směsí tek., vni 2x, na SDK k-cích</t>
  </si>
  <si>
    <t xml:space="preserve">otěruvzdorná a omyvatelná : </t>
  </si>
  <si>
    <t>vč.penetrace : 70,704+(18,63*0,42)+(20,90*0,60)</t>
  </si>
  <si>
    <t>M21/KPL01</t>
  </si>
  <si>
    <t>Elektroinstalace -  komplet         d+m</t>
  </si>
  <si>
    <t xml:space="preserve">SO 01 - elektro silnoproud : </t>
  </si>
  <si>
    <t xml:space="preserve">vč. hromosvod  + uzemnění : </t>
  </si>
  <si>
    <t xml:space="preserve">vč. VZT ( ventilátory ) : </t>
  </si>
  <si>
    <t xml:space="preserve">vč. SO 04 - Přípojka elektro NN : </t>
  </si>
  <si>
    <t xml:space="preserve">dtto, zemní práce : </t>
  </si>
  <si>
    <t>přenos - viz. samostatný rozpočet : 1,00</t>
  </si>
  <si>
    <t>979083114R00</t>
  </si>
  <si>
    <t>Vodorovné přemístění suti na skládku do 3000 m</t>
  </si>
  <si>
    <t>POL8_</t>
  </si>
  <si>
    <t>979093111R00</t>
  </si>
  <si>
    <t>Uložení suti na skládku bez zhutnění</t>
  </si>
  <si>
    <t>783782205R00</t>
  </si>
  <si>
    <t>Nátěr tesařských konstrukcí Bochemitem QB 2x</t>
  </si>
  <si>
    <t>(182,70*0,52)+(593,45*0,40)</t>
  </si>
  <si>
    <t>783/R01</t>
  </si>
  <si>
    <t>Nátěr OSB desek a vodovzdor.překližek vnitřní</t>
  </si>
  <si>
    <t>matný, vodou ředitelný : 95,76+58,08</t>
  </si>
  <si>
    <t>783/R02</t>
  </si>
  <si>
    <t>Nátěr dřev.obložení sámovanými deskami, vnější</t>
  </si>
  <si>
    <t>713111131R00</t>
  </si>
  <si>
    <t>Izolace tepelné stropů žebrových spodem mezi krokve</t>
  </si>
  <si>
    <t>9,20*8,40</t>
  </si>
  <si>
    <t>713131121R00</t>
  </si>
  <si>
    <t>Izolace tepelná stěn přichycením drátem</t>
  </si>
  <si>
    <t>63151413.AR</t>
  </si>
  <si>
    <t>Deska z minerální plsti ISOVER UNI tl. 180 mm</t>
  </si>
  <si>
    <t>77,28*1,05</t>
  </si>
  <si>
    <t>63151410R</t>
  </si>
  <si>
    <t>Deska z minerální plsti ISOVER UNI tl. 140 mm</t>
  </si>
  <si>
    <t>95,76*1,05</t>
  </si>
  <si>
    <t>713134211RO2</t>
  </si>
  <si>
    <t>Montáž parozábrany s přelepením spojů, parotěsná fólie DEKFOL N 110 speciál</t>
  </si>
  <si>
    <t>dle pol. v odd. 762 k-ce tesařské : 80,04+15,72+95,76+58,08</t>
  </si>
  <si>
    <t>713135112RK1</t>
  </si>
  <si>
    <t>Montáž difúzní fólie s přelepením spojů, včetně dodávky fólie JUTADACH Thermoisol WB</t>
  </si>
  <si>
    <t>80,04+15,72+95,76+58,08</t>
  </si>
  <si>
    <t>END</t>
  </si>
  <si>
    <t>SO 02 - Přípojka vody - komplet</t>
  </si>
  <si>
    <t>Kalkul</t>
  </si>
  <si>
    <t xml:space="preserve">vč. zemních prací : </t>
  </si>
  <si>
    <t>začleněno do SO 01, viz. odd.720+13 : 1,00</t>
  </si>
  <si>
    <t>SO 03 - Přípojka splaškové kanalizace - komplet</t>
  </si>
  <si>
    <t>začleněno do SO 01, viz. odd. 720+13 : 1,00</t>
  </si>
  <si>
    <t>SO 04 - Přípojka elektro NN - komplet</t>
  </si>
  <si>
    <t>začleněno do SO 01, viz. odd. M21 : 1,00</t>
  </si>
  <si>
    <t>131201201R00</t>
  </si>
  <si>
    <t>Hloubení zapažených jam v hor.3 do 100 m3</t>
  </si>
  <si>
    <t>2,90*2,90*2,55</t>
  </si>
  <si>
    <t>131201209R00</t>
  </si>
  <si>
    <t>Příplatek za lepivost - hloubení zapaž.jam v hor.3</t>
  </si>
  <si>
    <t>21,4455*0,50</t>
  </si>
  <si>
    <t>5,00*0,70*1,20</t>
  </si>
  <si>
    <t>4,20*0,50</t>
  </si>
  <si>
    <t>151101201R00</t>
  </si>
  <si>
    <t>Pažení stěn výkopu - příložné - hloubky do 4 m</t>
  </si>
  <si>
    <t>1,20*8*2,55</t>
  </si>
  <si>
    <t>151101211R00</t>
  </si>
  <si>
    <t>Odstranění pažení stěn - příložné - hl. do 4 m</t>
  </si>
  <si>
    <t>151101401R00</t>
  </si>
  <si>
    <t>Vzepření stěn pažení - příložné - hl. do 4 m</t>
  </si>
  <si>
    <t>151101411R00</t>
  </si>
  <si>
    <t>Odstranění vzepření stěn - příložné - hl. do 4 m</t>
  </si>
  <si>
    <t>21,4455+4,20-6,1225</t>
  </si>
  <si>
    <t>-5,00*0,70*(1,20-0,50)</t>
  </si>
  <si>
    <t>0,85*0,85*0,50*(2,55-0,35)*4</t>
  </si>
  <si>
    <t>2,90*2,90*0,35</t>
  </si>
  <si>
    <t>5,00*0,70*(1,20-0,50)</t>
  </si>
  <si>
    <t>175101101RT2</t>
  </si>
  <si>
    <t>Obsyp RN bez prohození sypaniny, s dodáním štěrkopísku frakce 0 - 22 mm</t>
  </si>
  <si>
    <t>21,4455+4,20</t>
  </si>
  <si>
    <t>-6,1225</t>
  </si>
  <si>
    <t>nádrž : -3,14*0,875*0,875*(2,00+0,20)</t>
  </si>
  <si>
    <t>-3,14*0,30*0,30*0,55</t>
  </si>
  <si>
    <t>Podsyp RN ze štěrkopísku netříděného</t>
  </si>
  <si>
    <t>2,90*2,90*0,20</t>
  </si>
  <si>
    <t>-0,85*0,85*0,50*0,20*4</t>
  </si>
  <si>
    <t>5,00*0,70*0,15</t>
  </si>
  <si>
    <t>76P/KPL01</t>
  </si>
  <si>
    <t>Plastová retenční nádrž na dešť.vodu       d+m</t>
  </si>
  <si>
    <t xml:space="preserve">např. AS-MONA 3000 VERTICAL : </t>
  </si>
  <si>
    <t xml:space="preserve">výr. ASIO, spol. s r.o., Brno : </t>
  </si>
  <si>
    <t xml:space="preserve">objem 3.340 l : </t>
  </si>
  <si>
    <t xml:space="preserve">prům. 175 cm, výška 233 cm : </t>
  </si>
  <si>
    <t xml:space="preserve">vč.nádstavce a pochůz.poklopu : </t>
  </si>
  <si>
    <t>dodávka, vč. dopravy : 1,00</t>
  </si>
  <si>
    <t>76P/R01</t>
  </si>
  <si>
    <t>Montáž, osazení, dopojení kanal.  - komplet</t>
  </si>
  <si>
    <t>899711122R00</t>
  </si>
  <si>
    <t>Fólie výstražná z PVC, šířka 30 cm</t>
  </si>
  <si>
    <t>721176224R00</t>
  </si>
  <si>
    <t>Potrubí KG v zemi D 160 x 4,0 mm</t>
  </si>
  <si>
    <t>721290112R00</t>
  </si>
  <si>
    <t>Zkouška těsnosti kanalizace vodou DN 200</t>
  </si>
  <si>
    <t>8/R01</t>
  </si>
  <si>
    <t>Obsyp kanalizace kamenivem těženým</t>
  </si>
  <si>
    <t xml:space="preserve">m3    </t>
  </si>
  <si>
    <t>5,00*0,70*0,35</t>
  </si>
  <si>
    <t>998276201R00</t>
  </si>
  <si>
    <t>Přesun hmot, trub.vedení plast. obsypaná kamenivem</t>
  </si>
  <si>
    <t>005121020R</t>
  </si>
  <si>
    <t xml:space="preserve">Zařízení staveniště ( GZS ) - vybudování, provoz, odstranění </t>
  </si>
  <si>
    <t>Soubor</t>
  </si>
  <si>
    <t>POL99_8</t>
  </si>
  <si>
    <t>005124010R</t>
  </si>
  <si>
    <t>Inženýrsko-dodavatelská činnost ( IČD )</t>
  </si>
  <si>
    <t>00511 R</t>
  </si>
  <si>
    <t xml:space="preserve">Geodetické práce </t>
  </si>
  <si>
    <t>005211010R</t>
  </si>
  <si>
    <t>Předání a převzetí staveniště</t>
  </si>
  <si>
    <t>005211080R</t>
  </si>
  <si>
    <t>BOZP</t>
  </si>
  <si>
    <t>005241010R</t>
  </si>
  <si>
    <t xml:space="preserve">Dokumentace skutečného provedení </t>
  </si>
  <si>
    <t>00524 R</t>
  </si>
  <si>
    <t>Předání a převzetí díla</t>
  </si>
  <si>
    <t>005241020R</t>
  </si>
  <si>
    <t xml:space="preserve">Geodetické zaměření skutečného provedení  </t>
  </si>
  <si>
    <t>2018/076</t>
  </si>
  <si>
    <t>Oprava ubikace pod stájemi, ZOO a Zámek Zlín - Lešná</t>
  </si>
  <si>
    <t>ZOO a zámek Zlín - Lešná, příspěvková organizace</t>
  </si>
  <si>
    <t>Lukovská 112</t>
  </si>
  <si>
    <t>763 14  Zlín 12</t>
  </si>
  <si>
    <t>Vl.Bárta, K.Bartoněk</t>
  </si>
  <si>
    <t>ve</t>
  </si>
  <si>
    <t>Zlíně</t>
  </si>
  <si>
    <t>Oprava ubikace pod stájemi, ZOO a zámek Zlín - Lešná</t>
  </si>
  <si>
    <t>Oprava ubikace</t>
  </si>
  <si>
    <t>viz. SO 01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</si>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</sst>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Font="1" applyFill="1" applyBorder="1" applyAlignment="1">
      <alignment horizontal="left" vertical="top"/>
    </xf>
    <xf numFmtId="0" fontId="0" fillId="0" borderId="18" xfId="0" applyFont="1" applyBorder="1" applyAlignment="1">
      <alignment vertical="center"/>
    </xf>
    <xf numFmtId="3" fontId="8" fillId="0" borderId="33" xfId="0" applyNumberFormat="1" applyFont="1" applyBorder="1" applyAlignment="1">
      <alignment horizontal="right" vertical="center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83" t="s">
        <v>39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8"/>
  <sheetViews>
    <sheetView showGridLines="0" topLeftCell="B1" zoomScaleNormal="100" zoomScaleSheetLayoutView="75" workbookViewId="0">
      <selection activeCell="O7" sqref="O6:O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36</v>
      </c>
      <c r="B1" s="184" t="s">
        <v>799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3"/>
      <c r="B2" s="78" t="s">
        <v>22</v>
      </c>
      <c r="C2" s="79"/>
      <c r="D2" s="80" t="s">
        <v>788</v>
      </c>
      <c r="E2" s="193" t="s">
        <v>789</v>
      </c>
      <c r="F2" s="194"/>
      <c r="G2" s="194"/>
      <c r="H2" s="194"/>
      <c r="I2" s="194"/>
      <c r="J2" s="195"/>
      <c r="O2" s="2"/>
    </row>
    <row r="3" spans="1:15" ht="27" hidden="1" customHeight="1" x14ac:dyDescent="0.2">
      <c r="A3" s="3"/>
      <c r="B3" s="81"/>
      <c r="C3" s="79"/>
      <c r="D3" s="82"/>
      <c r="E3" s="196"/>
      <c r="F3" s="197"/>
      <c r="G3" s="197"/>
      <c r="H3" s="197"/>
      <c r="I3" s="197"/>
      <c r="J3" s="198"/>
    </row>
    <row r="4" spans="1:15" ht="23.25" customHeight="1" x14ac:dyDescent="0.2">
      <c r="A4" s="3"/>
      <c r="B4" s="83"/>
      <c r="C4" s="84"/>
      <c r="D4" s="85"/>
      <c r="E4" s="207"/>
      <c r="F4" s="207"/>
      <c r="G4" s="207"/>
      <c r="H4" s="207"/>
      <c r="I4" s="207"/>
      <c r="J4" s="208"/>
    </row>
    <row r="5" spans="1:15" ht="24" customHeight="1" x14ac:dyDescent="0.2">
      <c r="A5" s="3"/>
      <c r="B5" s="47" t="s">
        <v>21</v>
      </c>
      <c r="C5" s="4"/>
      <c r="D5" s="32" t="s">
        <v>790</v>
      </c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 t="s">
        <v>791</v>
      </c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 t="s">
        <v>792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19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18</v>
      </c>
      <c r="C11" s="4"/>
      <c r="D11" s="200"/>
      <c r="E11" s="200"/>
      <c r="F11" s="200"/>
      <c r="G11" s="200"/>
      <c r="H11" s="27" t="s">
        <v>40</v>
      </c>
      <c r="I11" s="32"/>
      <c r="J11" s="10"/>
    </row>
    <row r="12" spans="1:15" ht="15.75" customHeight="1" x14ac:dyDescent="0.2">
      <c r="A12" s="3"/>
      <c r="B12" s="41"/>
      <c r="C12" s="25"/>
      <c r="D12" s="205"/>
      <c r="E12" s="205"/>
      <c r="F12" s="205"/>
      <c r="G12" s="205"/>
      <c r="H12" s="27" t="s">
        <v>34</v>
      </c>
      <c r="I12" s="32"/>
      <c r="J12" s="10"/>
    </row>
    <row r="13" spans="1:15" ht="15.75" customHeight="1" x14ac:dyDescent="0.2">
      <c r="A13" s="3"/>
      <c r="B13" s="42"/>
      <c r="C13" s="26"/>
      <c r="D13" s="206"/>
      <c r="E13" s="206"/>
      <c r="F13" s="206"/>
      <c r="G13" s="206"/>
      <c r="H13" s="28"/>
      <c r="I13" s="34"/>
      <c r="J13" s="51"/>
    </row>
    <row r="14" spans="1:15" ht="24" customHeight="1" x14ac:dyDescent="0.2">
      <c r="A14" s="3"/>
      <c r="B14" s="66" t="s">
        <v>20</v>
      </c>
      <c r="C14" s="67"/>
      <c r="D14" s="180" t="s">
        <v>793</v>
      </c>
      <c r="E14" s="181"/>
      <c r="F14" s="68"/>
      <c r="G14" s="68"/>
      <c r="H14" s="69"/>
      <c r="I14" s="68"/>
      <c r="J14" s="70"/>
    </row>
    <row r="15" spans="1:15" ht="32.25" customHeight="1" x14ac:dyDescent="0.2">
      <c r="A15" s="3"/>
      <c r="B15" s="52" t="s">
        <v>32</v>
      </c>
      <c r="C15" s="71"/>
      <c r="D15" s="53"/>
      <c r="E15" s="199"/>
      <c r="F15" s="199"/>
      <c r="G15" s="201"/>
      <c r="H15" s="201"/>
      <c r="I15" s="201" t="s">
        <v>29</v>
      </c>
      <c r="J15" s="202"/>
    </row>
    <row r="16" spans="1:15" ht="23.25" customHeight="1" x14ac:dyDescent="0.2">
      <c r="A16" s="137" t="s">
        <v>24</v>
      </c>
      <c r="B16" s="57" t="s">
        <v>24</v>
      </c>
      <c r="C16" s="58"/>
      <c r="D16" s="59"/>
      <c r="E16" s="190"/>
      <c r="F16" s="191"/>
      <c r="G16" s="190"/>
      <c r="H16" s="191"/>
      <c r="I16" s="190">
        <v>0</v>
      </c>
      <c r="J16" s="192"/>
    </row>
    <row r="17" spans="1:10" ht="23.25" customHeight="1" x14ac:dyDescent="0.2">
      <c r="A17" s="137" t="s">
        <v>25</v>
      </c>
      <c r="B17" s="57" t="s">
        <v>25</v>
      </c>
      <c r="C17" s="58"/>
      <c r="D17" s="59"/>
      <c r="E17" s="190"/>
      <c r="F17" s="191"/>
      <c r="G17" s="190"/>
      <c r="H17" s="191"/>
      <c r="I17" s="190">
        <v>0</v>
      </c>
      <c r="J17" s="192"/>
    </row>
    <row r="18" spans="1:10" ht="23.25" customHeight="1" x14ac:dyDescent="0.2">
      <c r="A18" s="137" t="s">
        <v>26</v>
      </c>
      <c r="B18" s="57" t="s">
        <v>26</v>
      </c>
      <c r="C18" s="58"/>
      <c r="D18" s="59"/>
      <c r="E18" s="190"/>
      <c r="F18" s="191"/>
      <c r="G18" s="190"/>
      <c r="H18" s="191"/>
      <c r="I18" s="190">
        <v>0</v>
      </c>
      <c r="J18" s="192"/>
    </row>
    <row r="19" spans="1:10" ht="23.25" customHeight="1" x14ac:dyDescent="0.2">
      <c r="A19" s="137" t="s">
        <v>131</v>
      </c>
      <c r="B19" s="57" t="s">
        <v>27</v>
      </c>
      <c r="C19" s="58"/>
      <c r="D19" s="59"/>
      <c r="E19" s="190"/>
      <c r="F19" s="191"/>
      <c r="G19" s="190"/>
      <c r="H19" s="191"/>
      <c r="I19" s="190">
        <v>0</v>
      </c>
      <c r="J19" s="192"/>
    </row>
    <row r="20" spans="1:10" ht="23.25" customHeight="1" x14ac:dyDescent="0.2">
      <c r="A20" s="137" t="s">
        <v>132</v>
      </c>
      <c r="B20" s="57" t="s">
        <v>28</v>
      </c>
      <c r="C20" s="58"/>
      <c r="D20" s="59"/>
      <c r="E20" s="190"/>
      <c r="F20" s="191"/>
      <c r="G20" s="190"/>
      <c r="H20" s="191"/>
      <c r="I20" s="190">
        <v>0</v>
      </c>
      <c r="J20" s="192"/>
    </row>
    <row r="21" spans="1:10" ht="23.25" customHeight="1" x14ac:dyDescent="0.2">
      <c r="A21" s="3"/>
      <c r="B21" s="73" t="s">
        <v>29</v>
      </c>
      <c r="C21" s="74"/>
      <c r="D21" s="75"/>
      <c r="E21" s="203"/>
      <c r="F21" s="204"/>
      <c r="G21" s="203"/>
      <c r="H21" s="204"/>
      <c r="I21" s="190">
        <f>SUM(I16:J20)</f>
        <v>0</v>
      </c>
      <c r="J21" s="192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11</v>
      </c>
      <c r="C23" s="58"/>
      <c r="D23" s="59"/>
      <c r="E23" s="60">
        <v>15</v>
      </c>
      <c r="F23" s="61" t="s">
        <v>0</v>
      </c>
      <c r="G23" s="212">
        <v>0</v>
      </c>
      <c r="H23" s="213"/>
      <c r="I23" s="213"/>
      <c r="J23" s="62" t="str">
        <f t="shared" ref="J23:J28" si="0">Mena</f>
        <v>CZK</v>
      </c>
    </row>
    <row r="24" spans="1:10" ht="23.25" customHeight="1" x14ac:dyDescent="0.2">
      <c r="A24" s="3"/>
      <c r="B24" s="57" t="s">
        <v>12</v>
      </c>
      <c r="C24" s="58"/>
      <c r="D24" s="59"/>
      <c r="E24" s="60">
        <f>SazbaDPH1</f>
        <v>15</v>
      </c>
      <c r="F24" s="61" t="s">
        <v>0</v>
      </c>
      <c r="G24" s="210">
        <v>0</v>
      </c>
      <c r="H24" s="211"/>
      <c r="I24" s="211"/>
      <c r="J24" s="62" t="str">
        <f t="shared" si="0"/>
        <v>CZK</v>
      </c>
    </row>
    <row r="25" spans="1:10" ht="23.25" customHeight="1" x14ac:dyDescent="0.2">
      <c r="A25" s="3"/>
      <c r="B25" s="57" t="s">
        <v>13</v>
      </c>
      <c r="C25" s="58"/>
      <c r="D25" s="59"/>
      <c r="E25" s="60">
        <v>21</v>
      </c>
      <c r="F25" s="61" t="s">
        <v>0</v>
      </c>
      <c r="G25" s="215">
        <v>0</v>
      </c>
      <c r="H25" s="216"/>
      <c r="I25" s="216"/>
      <c r="J25" s="62" t="str">
        <f t="shared" si="0"/>
        <v>CZK</v>
      </c>
    </row>
    <row r="26" spans="1:10" ht="23.25" customHeight="1" x14ac:dyDescent="0.2">
      <c r="A26" s="3"/>
      <c r="B26" s="49" t="s">
        <v>14</v>
      </c>
      <c r="C26" s="21"/>
      <c r="D26" s="17"/>
      <c r="E26" s="43">
        <f>SazbaDPH2</f>
        <v>21</v>
      </c>
      <c r="F26" s="44" t="s">
        <v>0</v>
      </c>
      <c r="G26" s="187">
        <v>0</v>
      </c>
      <c r="H26" s="188"/>
      <c r="I26" s="188"/>
      <c r="J26" s="56" t="str">
        <f t="shared" si="0"/>
        <v>CZK</v>
      </c>
    </row>
    <row r="27" spans="1:10" ht="23.25" customHeight="1" thickBot="1" x14ac:dyDescent="0.25">
      <c r="A27" s="3"/>
      <c r="B27" s="48" t="s">
        <v>4</v>
      </c>
      <c r="C27" s="19"/>
      <c r="D27" s="22"/>
      <c r="E27" s="19"/>
      <c r="F27" s="20"/>
      <c r="G27" s="189">
        <v>0</v>
      </c>
      <c r="H27" s="189"/>
      <c r="I27" s="189"/>
      <c r="J27" s="63" t="str">
        <f t="shared" si="0"/>
        <v>CZK</v>
      </c>
    </row>
    <row r="28" spans="1:10" ht="27.75" hidden="1" customHeight="1" thickBot="1" x14ac:dyDescent="0.25">
      <c r="A28" s="3"/>
      <c r="B28" s="114" t="s">
        <v>23</v>
      </c>
      <c r="C28" s="115"/>
      <c r="D28" s="115"/>
      <c r="E28" s="116"/>
      <c r="F28" s="117"/>
      <c r="G28" s="214">
        <v>2450650.19</v>
      </c>
      <c r="H28" s="217"/>
      <c r="I28" s="217"/>
      <c r="J28" s="118" t="str">
        <f t="shared" si="0"/>
        <v>CZK</v>
      </c>
    </row>
    <row r="29" spans="1:10" ht="27.75" customHeight="1" thickBot="1" x14ac:dyDescent="0.25">
      <c r="A29" s="3"/>
      <c r="B29" s="114" t="s">
        <v>35</v>
      </c>
      <c r="C29" s="119"/>
      <c r="D29" s="119"/>
      <c r="E29" s="119"/>
      <c r="F29" s="119"/>
      <c r="G29" s="214">
        <v>0</v>
      </c>
      <c r="H29" s="214"/>
      <c r="I29" s="214"/>
      <c r="J29" s="120" t="s">
        <v>59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794</v>
      </c>
      <c r="D32" s="39" t="s">
        <v>795</v>
      </c>
      <c r="E32" s="39"/>
      <c r="F32" s="18" t="s">
        <v>10</v>
      </c>
      <c r="G32" s="39"/>
      <c r="H32" s="40">
        <v>43433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9" t="s">
        <v>2</v>
      </c>
      <c r="E35" s="209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1" t="s">
        <v>15</v>
      </c>
      <c r="C37" s="92"/>
      <c r="D37" s="92"/>
      <c r="E37" s="92"/>
      <c r="F37" s="93"/>
      <c r="G37" s="93"/>
      <c r="H37" s="93"/>
      <c r="I37" s="93"/>
      <c r="J37" s="92"/>
    </row>
    <row r="38" spans="1:10" ht="25.5" customHeight="1" x14ac:dyDescent="0.2">
      <c r="A38" s="90" t="s">
        <v>37</v>
      </c>
      <c r="B38" s="94" t="s">
        <v>16</v>
      </c>
      <c r="C38" s="95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17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41</v>
      </c>
      <c r="C39" s="218"/>
      <c r="D39" s="219"/>
      <c r="E39" s="219"/>
      <c r="F39" s="101">
        <v>0</v>
      </c>
      <c r="G39" s="102">
        <v>2450650.19</v>
      </c>
      <c r="H39" s="103">
        <v>514636.54</v>
      </c>
      <c r="I39" s="103">
        <v>2965286.73</v>
      </c>
      <c r="J39" s="104" t="str">
        <f t="shared" ref="J39:J51" si="1">IF(CenaCelkemVypocet=0,"",I39/CenaCelkemVypocet*100)</f>
        <v/>
      </c>
    </row>
    <row r="40" spans="1:10" ht="25.5" customHeight="1" x14ac:dyDescent="0.2">
      <c r="A40" s="90">
        <v>2</v>
      </c>
      <c r="B40" s="105" t="s">
        <v>42</v>
      </c>
      <c r="C40" s="220" t="s">
        <v>797</v>
      </c>
      <c r="D40" s="221"/>
      <c r="E40" s="221"/>
      <c r="F40" s="106">
        <v>0</v>
      </c>
      <c r="G40" s="107">
        <v>0</v>
      </c>
      <c r="H40" s="107">
        <v>0</v>
      </c>
      <c r="I40" s="107">
        <v>0</v>
      </c>
      <c r="J40" s="108" t="str">
        <f t="shared" si="1"/>
        <v/>
      </c>
    </row>
    <row r="41" spans="1:10" ht="25.5" customHeight="1" x14ac:dyDescent="0.2">
      <c r="A41" s="90">
        <v>3</v>
      </c>
      <c r="B41" s="109" t="s">
        <v>43</v>
      </c>
      <c r="C41" s="218" t="s">
        <v>797</v>
      </c>
      <c r="D41" s="219"/>
      <c r="E41" s="219"/>
      <c r="F41" s="110">
        <v>0</v>
      </c>
      <c r="G41" s="103">
        <v>0</v>
      </c>
      <c r="H41" s="103">
        <v>0</v>
      </c>
      <c r="I41" s="103">
        <v>0</v>
      </c>
      <c r="J41" s="104" t="str">
        <f t="shared" si="1"/>
        <v/>
      </c>
    </row>
    <row r="42" spans="1:10" ht="25.5" customHeight="1" x14ac:dyDescent="0.2">
      <c r="A42" s="90">
        <v>2</v>
      </c>
      <c r="B42" s="105" t="s">
        <v>44</v>
      </c>
      <c r="C42" s="220" t="s">
        <v>45</v>
      </c>
      <c r="D42" s="221"/>
      <c r="E42" s="221"/>
      <c r="F42" s="106">
        <v>0</v>
      </c>
      <c r="G42" s="107">
        <v>0</v>
      </c>
      <c r="H42" s="107">
        <v>0</v>
      </c>
      <c r="I42" s="107">
        <v>0</v>
      </c>
      <c r="J42" s="108" t="str">
        <f t="shared" si="1"/>
        <v/>
      </c>
    </row>
    <row r="43" spans="1:10" ht="25.5" customHeight="1" x14ac:dyDescent="0.2">
      <c r="A43" s="90">
        <v>3</v>
      </c>
      <c r="B43" s="109" t="s">
        <v>46</v>
      </c>
      <c r="C43" s="218" t="s">
        <v>45</v>
      </c>
      <c r="D43" s="219"/>
      <c r="E43" s="219"/>
      <c r="F43" s="110">
        <v>0</v>
      </c>
      <c r="G43" s="182" t="s">
        <v>798</v>
      </c>
      <c r="H43" s="103">
        <v>0</v>
      </c>
      <c r="I43" s="103">
        <v>0</v>
      </c>
      <c r="J43" s="104" t="str">
        <f t="shared" si="1"/>
        <v/>
      </c>
    </row>
    <row r="44" spans="1:10" ht="25.5" customHeight="1" x14ac:dyDescent="0.2">
      <c r="A44" s="90">
        <v>2</v>
      </c>
      <c r="B44" s="105" t="s">
        <v>47</v>
      </c>
      <c r="C44" s="220" t="s">
        <v>48</v>
      </c>
      <c r="D44" s="221"/>
      <c r="E44" s="221"/>
      <c r="F44" s="106">
        <v>0</v>
      </c>
      <c r="G44" s="107">
        <v>0</v>
      </c>
      <c r="H44" s="107">
        <v>0</v>
      </c>
      <c r="I44" s="107">
        <v>0</v>
      </c>
      <c r="J44" s="108" t="str">
        <f t="shared" si="1"/>
        <v/>
      </c>
    </row>
    <row r="45" spans="1:10" ht="25.5" customHeight="1" x14ac:dyDescent="0.2">
      <c r="A45" s="90">
        <v>3</v>
      </c>
      <c r="B45" s="109" t="s">
        <v>49</v>
      </c>
      <c r="C45" s="218" t="s">
        <v>48</v>
      </c>
      <c r="D45" s="219"/>
      <c r="E45" s="219"/>
      <c r="F45" s="110">
        <v>0</v>
      </c>
      <c r="G45" s="182" t="s">
        <v>798</v>
      </c>
      <c r="H45" s="103">
        <v>0</v>
      </c>
      <c r="I45" s="103">
        <v>0</v>
      </c>
      <c r="J45" s="104" t="str">
        <f t="shared" si="1"/>
        <v/>
      </c>
    </row>
    <row r="46" spans="1:10" ht="25.5" customHeight="1" x14ac:dyDescent="0.2">
      <c r="A46" s="90">
        <v>2</v>
      </c>
      <c r="B46" s="105" t="s">
        <v>50</v>
      </c>
      <c r="C46" s="220" t="s">
        <v>51</v>
      </c>
      <c r="D46" s="221"/>
      <c r="E46" s="221"/>
      <c r="F46" s="106">
        <v>0</v>
      </c>
      <c r="G46" s="107">
        <v>0</v>
      </c>
      <c r="H46" s="107">
        <v>0</v>
      </c>
      <c r="I46" s="107">
        <v>0</v>
      </c>
      <c r="J46" s="108" t="str">
        <f t="shared" si="1"/>
        <v/>
      </c>
    </row>
    <row r="47" spans="1:10" ht="25.5" customHeight="1" x14ac:dyDescent="0.2">
      <c r="A47" s="90">
        <v>3</v>
      </c>
      <c r="B47" s="109" t="s">
        <v>52</v>
      </c>
      <c r="C47" s="218" t="s">
        <v>51</v>
      </c>
      <c r="D47" s="219"/>
      <c r="E47" s="219"/>
      <c r="F47" s="110">
        <v>0</v>
      </c>
      <c r="G47" s="182" t="s">
        <v>798</v>
      </c>
      <c r="H47" s="103">
        <v>0</v>
      </c>
      <c r="I47" s="103">
        <v>0</v>
      </c>
      <c r="J47" s="104" t="str">
        <f t="shared" si="1"/>
        <v/>
      </c>
    </row>
    <row r="48" spans="1:10" ht="25.5" customHeight="1" x14ac:dyDescent="0.2">
      <c r="A48" s="90">
        <v>2</v>
      </c>
      <c r="B48" s="105" t="s">
        <v>53</v>
      </c>
      <c r="C48" s="220" t="s">
        <v>54</v>
      </c>
      <c r="D48" s="221"/>
      <c r="E48" s="221"/>
      <c r="F48" s="106">
        <v>0</v>
      </c>
      <c r="G48" s="107">
        <v>0</v>
      </c>
      <c r="H48" s="107">
        <v>0</v>
      </c>
      <c r="I48" s="107">
        <v>0</v>
      </c>
      <c r="J48" s="108">
        <v>0</v>
      </c>
    </row>
    <row r="49" spans="1:10" ht="25.5" customHeight="1" x14ac:dyDescent="0.2">
      <c r="A49" s="90">
        <v>3</v>
      </c>
      <c r="B49" s="109" t="s">
        <v>53</v>
      </c>
      <c r="C49" s="218" t="s">
        <v>54</v>
      </c>
      <c r="D49" s="219"/>
      <c r="E49" s="219"/>
      <c r="F49" s="110">
        <v>0</v>
      </c>
      <c r="G49" s="103">
        <v>0</v>
      </c>
      <c r="H49" s="103">
        <v>0</v>
      </c>
      <c r="I49" s="103">
        <v>0</v>
      </c>
      <c r="J49" s="104" t="str">
        <f t="shared" si="1"/>
        <v/>
      </c>
    </row>
    <row r="50" spans="1:10" ht="25.5" customHeight="1" x14ac:dyDescent="0.2">
      <c r="A50" s="90">
        <v>2</v>
      </c>
      <c r="B50" s="105" t="s">
        <v>55</v>
      </c>
      <c r="C50" s="220" t="s">
        <v>56</v>
      </c>
      <c r="D50" s="221"/>
      <c r="E50" s="221"/>
      <c r="F50" s="106">
        <v>0</v>
      </c>
      <c r="G50" s="107">
        <v>0</v>
      </c>
      <c r="H50" s="107">
        <v>0</v>
      </c>
      <c r="I50" s="107">
        <v>0</v>
      </c>
      <c r="J50" s="108">
        <v>0</v>
      </c>
    </row>
    <row r="51" spans="1:10" ht="25.5" customHeight="1" x14ac:dyDescent="0.2">
      <c r="A51" s="90">
        <v>3</v>
      </c>
      <c r="B51" s="109" t="s">
        <v>57</v>
      </c>
      <c r="C51" s="218" t="s">
        <v>56</v>
      </c>
      <c r="D51" s="219"/>
      <c r="E51" s="219"/>
      <c r="F51" s="110">
        <v>0</v>
      </c>
      <c r="G51" s="103">
        <v>0</v>
      </c>
      <c r="H51" s="103">
        <v>0</v>
      </c>
      <c r="I51" s="103">
        <v>0</v>
      </c>
      <c r="J51" s="104">
        <v>0</v>
      </c>
    </row>
    <row r="52" spans="1:10" ht="25.5" customHeight="1" x14ac:dyDescent="0.2">
      <c r="A52" s="90"/>
      <c r="B52" s="222" t="s">
        <v>58</v>
      </c>
      <c r="C52" s="223"/>
      <c r="D52" s="223"/>
      <c r="E52" s="224"/>
      <c r="F52" s="111">
        <f>SUMIF(A39:A51,"=1",F39:F51)</f>
        <v>0</v>
      </c>
      <c r="G52" s="112">
        <v>0</v>
      </c>
      <c r="H52" s="112">
        <v>0</v>
      </c>
      <c r="I52" s="112">
        <v>0</v>
      </c>
      <c r="J52" s="113">
        <f>SUMIF(A39:A51,"=1",J39:J51)</f>
        <v>0</v>
      </c>
    </row>
    <row r="56" spans="1:10" ht="15.75" x14ac:dyDescent="0.25">
      <c r="B56" s="121" t="s">
        <v>60</v>
      </c>
    </row>
    <row r="58" spans="1:10" ht="25.5" customHeight="1" x14ac:dyDescent="0.2">
      <c r="A58" s="122"/>
      <c r="B58" s="125" t="s">
        <v>16</v>
      </c>
      <c r="C58" s="125" t="s">
        <v>5</v>
      </c>
      <c r="D58" s="126"/>
      <c r="E58" s="126"/>
      <c r="F58" s="127" t="s">
        <v>61</v>
      </c>
      <c r="G58" s="127"/>
      <c r="H58" s="127"/>
      <c r="I58" s="127" t="s">
        <v>29</v>
      </c>
      <c r="J58" s="127" t="s">
        <v>0</v>
      </c>
    </row>
    <row r="59" spans="1:10" ht="25.5" customHeight="1" x14ac:dyDescent="0.2">
      <c r="A59" s="123"/>
      <c r="B59" s="128" t="s">
        <v>62</v>
      </c>
      <c r="C59" s="225" t="s">
        <v>63</v>
      </c>
      <c r="D59" s="226"/>
      <c r="E59" s="226"/>
      <c r="F59" s="135" t="s">
        <v>24</v>
      </c>
      <c r="G59" s="129"/>
      <c r="H59" s="129"/>
      <c r="I59" s="129">
        <v>0</v>
      </c>
      <c r="J59" s="133" t="str">
        <f>IF(I95=0,"",I59/I95*100)</f>
        <v/>
      </c>
    </row>
    <row r="60" spans="1:10" ht="25.5" customHeight="1" x14ac:dyDescent="0.2">
      <c r="A60" s="123"/>
      <c r="B60" s="128" t="s">
        <v>64</v>
      </c>
      <c r="C60" s="225" t="s">
        <v>65</v>
      </c>
      <c r="D60" s="226"/>
      <c r="E60" s="226"/>
      <c r="F60" s="135" t="s">
        <v>24</v>
      </c>
      <c r="G60" s="129"/>
      <c r="H60" s="129"/>
      <c r="I60" s="129">
        <v>0</v>
      </c>
      <c r="J60" s="133" t="str">
        <f>IF(I95=0,"",I60/I95*100)</f>
        <v/>
      </c>
    </row>
    <row r="61" spans="1:10" ht="25.5" customHeight="1" x14ac:dyDescent="0.2">
      <c r="A61" s="123"/>
      <c r="B61" s="128" t="s">
        <v>66</v>
      </c>
      <c r="C61" s="225" t="s">
        <v>67</v>
      </c>
      <c r="D61" s="226"/>
      <c r="E61" s="226"/>
      <c r="F61" s="135" t="s">
        <v>24</v>
      </c>
      <c r="G61" s="129"/>
      <c r="H61" s="129"/>
      <c r="I61" s="129">
        <v>0</v>
      </c>
      <c r="J61" s="133" t="str">
        <f>IF(I95=0,"",I61/I95*100)</f>
        <v/>
      </c>
    </row>
    <row r="62" spans="1:10" ht="25.5" customHeight="1" x14ac:dyDescent="0.2">
      <c r="A62" s="123"/>
      <c r="B62" s="128" t="s">
        <v>68</v>
      </c>
      <c r="C62" s="225" t="s">
        <v>69</v>
      </c>
      <c r="D62" s="226"/>
      <c r="E62" s="226"/>
      <c r="F62" s="135" t="s">
        <v>24</v>
      </c>
      <c r="G62" s="129"/>
      <c r="H62" s="129"/>
      <c r="I62" s="129">
        <v>0</v>
      </c>
      <c r="J62" s="133" t="str">
        <f>IF(I95=0,"",I62/I95*100)</f>
        <v/>
      </c>
    </row>
    <row r="63" spans="1:10" ht="25.5" customHeight="1" x14ac:dyDescent="0.2">
      <c r="A63" s="123"/>
      <c r="B63" s="128" t="s">
        <v>70</v>
      </c>
      <c r="C63" s="225" t="s">
        <v>71</v>
      </c>
      <c r="D63" s="226"/>
      <c r="E63" s="226"/>
      <c r="F63" s="135" t="s">
        <v>24</v>
      </c>
      <c r="G63" s="129"/>
      <c r="H63" s="129"/>
      <c r="I63" s="129">
        <v>0</v>
      </c>
      <c r="J63" s="133" t="str">
        <f>IF(I95=0,"",I63/I95*100)</f>
        <v/>
      </c>
    </row>
    <row r="64" spans="1:10" ht="25.5" customHeight="1" x14ac:dyDescent="0.2">
      <c r="A64" s="123"/>
      <c r="B64" s="128" t="s">
        <v>72</v>
      </c>
      <c r="C64" s="225" t="s">
        <v>73</v>
      </c>
      <c r="D64" s="226"/>
      <c r="E64" s="226"/>
      <c r="F64" s="135" t="s">
        <v>24</v>
      </c>
      <c r="G64" s="129"/>
      <c r="H64" s="129"/>
      <c r="I64" s="129">
        <v>0</v>
      </c>
      <c r="J64" s="133" t="str">
        <f>IF(I95=0,"",I64/I95*100)</f>
        <v/>
      </c>
    </row>
    <row r="65" spans="1:10" ht="25.5" customHeight="1" x14ac:dyDescent="0.2">
      <c r="A65" s="123"/>
      <c r="B65" s="128" t="s">
        <v>74</v>
      </c>
      <c r="C65" s="225" t="s">
        <v>75</v>
      </c>
      <c r="D65" s="226"/>
      <c r="E65" s="226"/>
      <c r="F65" s="135" t="s">
        <v>24</v>
      </c>
      <c r="G65" s="129"/>
      <c r="H65" s="129"/>
      <c r="I65" s="129">
        <v>0</v>
      </c>
      <c r="J65" s="133" t="str">
        <f>IF(I95=0,"",I65/I95*100)</f>
        <v/>
      </c>
    </row>
    <row r="66" spans="1:10" ht="25.5" customHeight="1" x14ac:dyDescent="0.2">
      <c r="A66" s="123"/>
      <c r="B66" s="128" t="s">
        <v>76</v>
      </c>
      <c r="C66" s="225" t="s">
        <v>77</v>
      </c>
      <c r="D66" s="226"/>
      <c r="E66" s="226"/>
      <c r="F66" s="135" t="s">
        <v>24</v>
      </c>
      <c r="G66" s="129"/>
      <c r="H66" s="129"/>
      <c r="I66" s="129">
        <v>0</v>
      </c>
      <c r="J66" s="133" t="str">
        <f>IF(I95=0,"",I66/I95*100)</f>
        <v/>
      </c>
    </row>
    <row r="67" spans="1:10" ht="25.5" customHeight="1" x14ac:dyDescent="0.2">
      <c r="A67" s="123"/>
      <c r="B67" s="128" t="s">
        <v>78</v>
      </c>
      <c r="C67" s="225" t="s">
        <v>79</v>
      </c>
      <c r="D67" s="226"/>
      <c r="E67" s="226"/>
      <c r="F67" s="135" t="s">
        <v>24</v>
      </c>
      <c r="G67" s="129"/>
      <c r="H67" s="129"/>
      <c r="I67" s="129">
        <v>0</v>
      </c>
      <c r="J67" s="133" t="str">
        <f>IF(I95=0,"",I67/I95*100)</f>
        <v/>
      </c>
    </row>
    <row r="68" spans="1:10" ht="25.5" customHeight="1" x14ac:dyDescent="0.2">
      <c r="A68" s="123"/>
      <c r="B68" s="128" t="s">
        <v>80</v>
      </c>
      <c r="C68" s="225" t="s">
        <v>81</v>
      </c>
      <c r="D68" s="226"/>
      <c r="E68" s="226"/>
      <c r="F68" s="135" t="s">
        <v>24</v>
      </c>
      <c r="G68" s="129"/>
      <c r="H68" s="129"/>
      <c r="I68" s="129">
        <v>0</v>
      </c>
      <c r="J68" s="133" t="str">
        <f>IF(I95=0,"",I68/I95*100)</f>
        <v/>
      </c>
    </row>
    <row r="69" spans="1:10" ht="25.5" customHeight="1" x14ac:dyDescent="0.2">
      <c r="A69" s="123"/>
      <c r="B69" s="128" t="s">
        <v>82</v>
      </c>
      <c r="C69" s="225" t="s">
        <v>83</v>
      </c>
      <c r="D69" s="226"/>
      <c r="E69" s="226"/>
      <c r="F69" s="135" t="s">
        <v>24</v>
      </c>
      <c r="G69" s="129"/>
      <c r="H69" s="129"/>
      <c r="I69" s="129">
        <v>0</v>
      </c>
      <c r="J69" s="133" t="str">
        <f>IF(I95=0,"",I69/I95*100)</f>
        <v/>
      </c>
    </row>
    <row r="70" spans="1:10" ht="25.5" customHeight="1" x14ac:dyDescent="0.2">
      <c r="A70" s="123"/>
      <c r="B70" s="128" t="s">
        <v>84</v>
      </c>
      <c r="C70" s="225" t="s">
        <v>85</v>
      </c>
      <c r="D70" s="226"/>
      <c r="E70" s="226"/>
      <c r="F70" s="135" t="s">
        <v>24</v>
      </c>
      <c r="G70" s="129"/>
      <c r="H70" s="129"/>
      <c r="I70" s="129">
        <v>0</v>
      </c>
      <c r="J70" s="133" t="str">
        <f>IF(I95=0,"",I70/I95*100)</f>
        <v/>
      </c>
    </row>
    <row r="71" spans="1:10" ht="25.5" customHeight="1" x14ac:dyDescent="0.2">
      <c r="A71" s="123"/>
      <c r="B71" s="128" t="s">
        <v>86</v>
      </c>
      <c r="C71" s="225" t="s">
        <v>87</v>
      </c>
      <c r="D71" s="226"/>
      <c r="E71" s="226"/>
      <c r="F71" s="135" t="s">
        <v>24</v>
      </c>
      <c r="G71" s="129"/>
      <c r="H71" s="129"/>
      <c r="I71" s="129">
        <v>0</v>
      </c>
      <c r="J71" s="133" t="str">
        <f>IF(I95=0,"",I71/I95*100)</f>
        <v/>
      </c>
    </row>
    <row r="72" spans="1:10" ht="25.5" customHeight="1" x14ac:dyDescent="0.2">
      <c r="A72" s="123"/>
      <c r="B72" s="128" t="s">
        <v>88</v>
      </c>
      <c r="C72" s="225" t="s">
        <v>89</v>
      </c>
      <c r="D72" s="226"/>
      <c r="E72" s="226"/>
      <c r="F72" s="135" t="s">
        <v>24</v>
      </c>
      <c r="G72" s="129"/>
      <c r="H72" s="129"/>
      <c r="I72" s="129">
        <v>0</v>
      </c>
      <c r="J72" s="133" t="str">
        <f>IF(I95=0,"",I72/I95*100)</f>
        <v/>
      </c>
    </row>
    <row r="73" spans="1:10" ht="25.5" customHeight="1" x14ac:dyDescent="0.2">
      <c r="A73" s="123"/>
      <c r="B73" s="128" t="s">
        <v>90</v>
      </c>
      <c r="C73" s="225" t="s">
        <v>91</v>
      </c>
      <c r="D73" s="226"/>
      <c r="E73" s="226"/>
      <c r="F73" s="135" t="s">
        <v>24</v>
      </c>
      <c r="G73" s="129"/>
      <c r="H73" s="129"/>
      <c r="I73" s="129">
        <v>0</v>
      </c>
      <c r="J73" s="133" t="str">
        <f>IF(I95=0,"",I73/I95*100)</f>
        <v/>
      </c>
    </row>
    <row r="74" spans="1:10" ht="25.5" customHeight="1" x14ac:dyDescent="0.2">
      <c r="A74" s="123"/>
      <c r="B74" s="128" t="s">
        <v>92</v>
      </c>
      <c r="C74" s="225" t="s">
        <v>93</v>
      </c>
      <c r="D74" s="226"/>
      <c r="E74" s="226"/>
      <c r="F74" s="135" t="s">
        <v>24</v>
      </c>
      <c r="G74" s="129"/>
      <c r="H74" s="129"/>
      <c r="I74" s="129">
        <v>0</v>
      </c>
      <c r="J74" s="133" t="str">
        <f>IF(I95=0,"",I74/I95*100)</f>
        <v/>
      </c>
    </row>
    <row r="75" spans="1:10" ht="25.5" customHeight="1" x14ac:dyDescent="0.2">
      <c r="A75" s="123"/>
      <c r="B75" s="128" t="s">
        <v>94</v>
      </c>
      <c r="C75" s="225" t="s">
        <v>95</v>
      </c>
      <c r="D75" s="226"/>
      <c r="E75" s="226"/>
      <c r="F75" s="135" t="s">
        <v>24</v>
      </c>
      <c r="G75" s="129"/>
      <c r="H75" s="129"/>
      <c r="I75" s="129">
        <v>0</v>
      </c>
      <c r="J75" s="133" t="str">
        <f>IF(I95=0,"",I75/I95*100)</f>
        <v/>
      </c>
    </row>
    <row r="76" spans="1:10" ht="25.5" customHeight="1" x14ac:dyDescent="0.2">
      <c r="A76" s="123"/>
      <c r="B76" s="128" t="s">
        <v>96</v>
      </c>
      <c r="C76" s="225" t="s">
        <v>97</v>
      </c>
      <c r="D76" s="226"/>
      <c r="E76" s="226"/>
      <c r="F76" s="135" t="s">
        <v>24</v>
      </c>
      <c r="G76" s="129"/>
      <c r="H76" s="129"/>
      <c r="I76" s="129">
        <v>0</v>
      </c>
      <c r="J76" s="133" t="str">
        <f>IF(I95=0,"",I76/I95*100)</f>
        <v/>
      </c>
    </row>
    <row r="77" spans="1:10" ht="25.5" customHeight="1" x14ac:dyDescent="0.2">
      <c r="A77" s="123"/>
      <c r="B77" s="128" t="s">
        <v>98</v>
      </c>
      <c r="C77" s="225" t="s">
        <v>99</v>
      </c>
      <c r="D77" s="226"/>
      <c r="E77" s="226"/>
      <c r="F77" s="135" t="s">
        <v>24</v>
      </c>
      <c r="G77" s="129"/>
      <c r="H77" s="129"/>
      <c r="I77" s="129">
        <v>0</v>
      </c>
      <c r="J77" s="133" t="str">
        <f>IF(I95=0,"",I77/I95*100)</f>
        <v/>
      </c>
    </row>
    <row r="78" spans="1:10" ht="25.5" customHeight="1" x14ac:dyDescent="0.2">
      <c r="A78" s="123"/>
      <c r="B78" s="128" t="s">
        <v>100</v>
      </c>
      <c r="C78" s="225" t="s">
        <v>101</v>
      </c>
      <c r="D78" s="226"/>
      <c r="E78" s="226"/>
      <c r="F78" s="135" t="s">
        <v>25</v>
      </c>
      <c r="G78" s="129"/>
      <c r="H78" s="129"/>
      <c r="I78" s="129">
        <v>0</v>
      </c>
      <c r="J78" s="133" t="str">
        <f>IF(I95=0,"",I78/I95*100)</f>
        <v/>
      </c>
    </row>
    <row r="79" spans="1:10" ht="25.5" customHeight="1" x14ac:dyDescent="0.2">
      <c r="A79" s="123"/>
      <c r="B79" s="128" t="s">
        <v>102</v>
      </c>
      <c r="C79" s="225" t="s">
        <v>103</v>
      </c>
      <c r="D79" s="226"/>
      <c r="E79" s="226"/>
      <c r="F79" s="135" t="s">
        <v>25</v>
      </c>
      <c r="G79" s="129"/>
      <c r="H79" s="129"/>
      <c r="I79" s="129">
        <v>0</v>
      </c>
      <c r="J79" s="133" t="str">
        <f>IF(I95=0,"",I79/I95*100)</f>
        <v/>
      </c>
    </row>
    <row r="80" spans="1:10" ht="25.5" customHeight="1" x14ac:dyDescent="0.2">
      <c r="A80" s="123"/>
      <c r="B80" s="128" t="s">
        <v>104</v>
      </c>
      <c r="C80" s="225" t="s">
        <v>105</v>
      </c>
      <c r="D80" s="226"/>
      <c r="E80" s="226"/>
      <c r="F80" s="135" t="s">
        <v>25</v>
      </c>
      <c r="G80" s="129"/>
      <c r="H80" s="129"/>
      <c r="I80" s="129">
        <v>0</v>
      </c>
      <c r="J80" s="133" t="str">
        <f>IF(I95=0,"",I80/I95*100)</f>
        <v/>
      </c>
    </row>
    <row r="81" spans="1:10" ht="25.5" customHeight="1" x14ac:dyDescent="0.2">
      <c r="A81" s="123"/>
      <c r="B81" s="128" t="s">
        <v>106</v>
      </c>
      <c r="C81" s="225" t="s">
        <v>107</v>
      </c>
      <c r="D81" s="226"/>
      <c r="E81" s="226"/>
      <c r="F81" s="135" t="s">
        <v>25</v>
      </c>
      <c r="G81" s="129"/>
      <c r="H81" s="129"/>
      <c r="I81" s="129">
        <v>0</v>
      </c>
      <c r="J81" s="133" t="str">
        <f>IF(I95=0,"",I81/I95*100)</f>
        <v/>
      </c>
    </row>
    <row r="82" spans="1:10" ht="25.5" customHeight="1" x14ac:dyDescent="0.2">
      <c r="A82" s="123"/>
      <c r="B82" s="128" t="s">
        <v>108</v>
      </c>
      <c r="C82" s="225" t="s">
        <v>109</v>
      </c>
      <c r="D82" s="226"/>
      <c r="E82" s="226"/>
      <c r="F82" s="135" t="s">
        <v>25</v>
      </c>
      <c r="G82" s="129"/>
      <c r="H82" s="129"/>
      <c r="I82" s="129">
        <v>0</v>
      </c>
      <c r="J82" s="133" t="str">
        <f>IF(I95=0,"",I82/I95*100)</f>
        <v/>
      </c>
    </row>
    <row r="83" spans="1:10" ht="25.5" customHeight="1" x14ac:dyDescent="0.2">
      <c r="A83" s="123"/>
      <c r="B83" s="128" t="s">
        <v>110</v>
      </c>
      <c r="C83" s="225" t="s">
        <v>111</v>
      </c>
      <c r="D83" s="226"/>
      <c r="E83" s="226"/>
      <c r="F83" s="135" t="s">
        <v>25</v>
      </c>
      <c r="G83" s="129"/>
      <c r="H83" s="129"/>
      <c r="I83" s="129">
        <v>0</v>
      </c>
      <c r="J83" s="133" t="str">
        <f>IF(I95=0,"",I83/I95*100)</f>
        <v/>
      </c>
    </row>
    <row r="84" spans="1:10" ht="25.5" customHeight="1" x14ac:dyDescent="0.2">
      <c r="A84" s="123"/>
      <c r="B84" s="128" t="s">
        <v>112</v>
      </c>
      <c r="C84" s="225" t="s">
        <v>113</v>
      </c>
      <c r="D84" s="226"/>
      <c r="E84" s="226"/>
      <c r="F84" s="135" t="s">
        <v>25</v>
      </c>
      <c r="G84" s="129"/>
      <c r="H84" s="129"/>
      <c r="I84" s="129">
        <v>0</v>
      </c>
      <c r="J84" s="133" t="str">
        <f>IF(I95=0,"",I84/I95*100)</f>
        <v/>
      </c>
    </row>
    <row r="85" spans="1:10" ht="25.5" customHeight="1" x14ac:dyDescent="0.2">
      <c r="A85" s="123"/>
      <c r="B85" s="128" t="s">
        <v>114</v>
      </c>
      <c r="C85" s="225" t="s">
        <v>115</v>
      </c>
      <c r="D85" s="226"/>
      <c r="E85" s="226"/>
      <c r="F85" s="135" t="s">
        <v>25</v>
      </c>
      <c r="G85" s="129"/>
      <c r="H85" s="129"/>
      <c r="I85" s="129">
        <v>0</v>
      </c>
      <c r="J85" s="133" t="str">
        <f>IF(I95=0,"",I85/I95*100)</f>
        <v/>
      </c>
    </row>
    <row r="86" spans="1:10" ht="25.5" customHeight="1" x14ac:dyDescent="0.2">
      <c r="A86" s="123"/>
      <c r="B86" s="128" t="s">
        <v>116</v>
      </c>
      <c r="C86" s="225" t="s">
        <v>117</v>
      </c>
      <c r="D86" s="226"/>
      <c r="E86" s="226"/>
      <c r="F86" s="135" t="s">
        <v>25</v>
      </c>
      <c r="G86" s="129"/>
      <c r="H86" s="129"/>
      <c r="I86" s="129">
        <v>0</v>
      </c>
      <c r="J86" s="133" t="str">
        <f>IF(I95=0,"",I86/I95*100)</f>
        <v/>
      </c>
    </row>
    <row r="87" spans="1:10" ht="25.5" customHeight="1" x14ac:dyDescent="0.2">
      <c r="A87" s="123"/>
      <c r="B87" s="128" t="s">
        <v>118</v>
      </c>
      <c r="C87" s="225" t="s">
        <v>119</v>
      </c>
      <c r="D87" s="226"/>
      <c r="E87" s="226"/>
      <c r="F87" s="135" t="s">
        <v>25</v>
      </c>
      <c r="G87" s="129"/>
      <c r="H87" s="129"/>
      <c r="I87" s="129">
        <v>0</v>
      </c>
      <c r="J87" s="133" t="str">
        <f>IF(I95=0,"",I87/I95*100)</f>
        <v/>
      </c>
    </row>
    <row r="88" spans="1:10" ht="25.5" customHeight="1" x14ac:dyDescent="0.2">
      <c r="A88" s="123"/>
      <c r="B88" s="128" t="s">
        <v>120</v>
      </c>
      <c r="C88" s="225" t="s">
        <v>121</v>
      </c>
      <c r="D88" s="226"/>
      <c r="E88" s="226"/>
      <c r="F88" s="135" t="s">
        <v>25</v>
      </c>
      <c r="G88" s="129"/>
      <c r="H88" s="129"/>
      <c r="I88" s="129">
        <v>0</v>
      </c>
      <c r="J88" s="133" t="str">
        <f>IF(I95=0,"",I88/I95*100)</f>
        <v/>
      </c>
    </row>
    <row r="89" spans="1:10" ht="25.5" customHeight="1" x14ac:dyDescent="0.2">
      <c r="A89" s="123"/>
      <c r="B89" s="128" t="s">
        <v>122</v>
      </c>
      <c r="C89" s="225" t="s">
        <v>123</v>
      </c>
      <c r="D89" s="226"/>
      <c r="E89" s="226"/>
      <c r="F89" s="135" t="s">
        <v>25</v>
      </c>
      <c r="G89" s="129"/>
      <c r="H89" s="129"/>
      <c r="I89" s="129">
        <v>0</v>
      </c>
      <c r="J89" s="133" t="str">
        <f>IF(I95=0,"",I89/I95*100)</f>
        <v/>
      </c>
    </row>
    <row r="90" spans="1:10" ht="25.5" customHeight="1" x14ac:dyDescent="0.2">
      <c r="A90" s="123"/>
      <c r="B90" s="128" t="s">
        <v>124</v>
      </c>
      <c r="C90" s="225" t="s">
        <v>125</v>
      </c>
      <c r="D90" s="226"/>
      <c r="E90" s="226"/>
      <c r="F90" s="135" t="s">
        <v>25</v>
      </c>
      <c r="G90" s="129"/>
      <c r="H90" s="129"/>
      <c r="I90" s="129">
        <v>0</v>
      </c>
      <c r="J90" s="133" t="str">
        <f>IF(I95=0,"",I90/I95*100)</f>
        <v/>
      </c>
    </row>
    <row r="91" spans="1:10" ht="25.5" customHeight="1" x14ac:dyDescent="0.2">
      <c r="A91" s="123"/>
      <c r="B91" s="128" t="s">
        <v>126</v>
      </c>
      <c r="C91" s="225" t="s">
        <v>127</v>
      </c>
      <c r="D91" s="226"/>
      <c r="E91" s="226"/>
      <c r="F91" s="135" t="s">
        <v>26</v>
      </c>
      <c r="G91" s="129"/>
      <c r="H91" s="129"/>
      <c r="I91" s="129">
        <v>0</v>
      </c>
      <c r="J91" s="133" t="str">
        <f>IF(I95=0,"",I91/I95*100)</f>
        <v/>
      </c>
    </row>
    <row r="92" spans="1:10" ht="25.5" customHeight="1" x14ac:dyDescent="0.2">
      <c r="A92" s="123"/>
      <c r="B92" s="128" t="s">
        <v>128</v>
      </c>
      <c r="C92" s="225" t="s">
        <v>129</v>
      </c>
      <c r="D92" s="226"/>
      <c r="E92" s="226"/>
      <c r="F92" s="135" t="s">
        <v>130</v>
      </c>
      <c r="G92" s="129"/>
      <c r="H92" s="129"/>
      <c r="I92" s="129">
        <v>0</v>
      </c>
      <c r="J92" s="133" t="str">
        <f>IF(I95=0,"",I92/I95*100)</f>
        <v/>
      </c>
    </row>
    <row r="93" spans="1:10" ht="25.5" customHeight="1" x14ac:dyDescent="0.2">
      <c r="A93" s="123"/>
      <c r="B93" s="128" t="s">
        <v>131</v>
      </c>
      <c r="C93" s="225" t="s">
        <v>27</v>
      </c>
      <c r="D93" s="226"/>
      <c r="E93" s="226"/>
      <c r="F93" s="135" t="s">
        <v>131</v>
      </c>
      <c r="G93" s="129"/>
      <c r="H93" s="129"/>
      <c r="I93" s="129">
        <v>0</v>
      </c>
      <c r="J93" s="133" t="str">
        <f>IF(I95=0,"",I93/I95*100)</f>
        <v/>
      </c>
    </row>
    <row r="94" spans="1:10" ht="25.5" customHeight="1" x14ac:dyDescent="0.2">
      <c r="A94" s="123"/>
      <c r="B94" s="128" t="s">
        <v>132</v>
      </c>
      <c r="C94" s="225" t="s">
        <v>28</v>
      </c>
      <c r="D94" s="226"/>
      <c r="E94" s="226"/>
      <c r="F94" s="135" t="s">
        <v>132</v>
      </c>
      <c r="G94" s="129"/>
      <c r="H94" s="129"/>
      <c r="I94" s="129">
        <v>0</v>
      </c>
      <c r="J94" s="133" t="str">
        <f>IF(I95=0,"",I94/I95*100)</f>
        <v/>
      </c>
    </row>
    <row r="95" spans="1:10" ht="25.5" customHeight="1" x14ac:dyDescent="0.2">
      <c r="A95" s="124"/>
      <c r="B95" s="130" t="s">
        <v>1</v>
      </c>
      <c r="C95" s="130"/>
      <c r="D95" s="131"/>
      <c r="E95" s="131"/>
      <c r="F95" s="136"/>
      <c r="G95" s="132"/>
      <c r="H95" s="132"/>
      <c r="I95" s="132">
        <f>SUM(I59:I94)</f>
        <v>0</v>
      </c>
      <c r="J95" s="134">
        <f>SUM(J59:J94)</f>
        <v>0</v>
      </c>
    </row>
    <row r="96" spans="1:10" x14ac:dyDescent="0.2">
      <c r="F96" s="87"/>
      <c r="G96" s="88"/>
      <c r="H96" s="87"/>
      <c r="I96" s="88"/>
      <c r="J96" s="89"/>
    </row>
    <row r="97" spans="6:10" x14ac:dyDescent="0.2">
      <c r="F97" s="87"/>
      <c r="G97" s="88"/>
      <c r="H97" s="87"/>
      <c r="I97" s="88"/>
      <c r="J97" s="89"/>
    </row>
    <row r="98" spans="6:10" x14ac:dyDescent="0.2">
      <c r="F98" s="87"/>
      <c r="G98" s="88"/>
      <c r="H98" s="87"/>
      <c r="I98" s="88"/>
      <c r="J98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C51:E51"/>
    <mergeCell ref="B52:E52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27" t="s">
        <v>6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77" t="s">
        <v>7</v>
      </c>
      <c r="B2" s="76"/>
      <c r="C2" s="229"/>
      <c r="D2" s="229"/>
      <c r="E2" s="229"/>
      <c r="F2" s="229"/>
      <c r="G2" s="230"/>
    </row>
    <row r="3" spans="1:7" ht="24.95" customHeight="1" x14ac:dyDescent="0.2">
      <c r="A3" s="77" t="s">
        <v>8</v>
      </c>
      <c r="B3" s="76"/>
      <c r="C3" s="229"/>
      <c r="D3" s="229"/>
      <c r="E3" s="229"/>
      <c r="F3" s="229"/>
      <c r="G3" s="230"/>
    </row>
    <row r="4" spans="1:7" ht="24.95" customHeight="1" x14ac:dyDescent="0.2">
      <c r="A4" s="77" t="s">
        <v>9</v>
      </c>
      <c r="B4" s="76"/>
      <c r="C4" s="229"/>
      <c r="D4" s="229"/>
      <c r="E4" s="229"/>
      <c r="F4" s="229"/>
      <c r="G4" s="230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1" t="s">
        <v>799</v>
      </c>
      <c r="B1" s="231"/>
      <c r="C1" s="231"/>
      <c r="D1" s="231"/>
      <c r="E1" s="231"/>
      <c r="F1" s="231"/>
      <c r="G1" s="231"/>
      <c r="AG1" t="s">
        <v>133</v>
      </c>
    </row>
    <row r="2" spans="1:60" ht="24.95" customHeight="1" x14ac:dyDescent="0.2">
      <c r="A2" s="139" t="s">
        <v>7</v>
      </c>
      <c r="B2" s="76" t="s">
        <v>788</v>
      </c>
      <c r="C2" s="232" t="s">
        <v>796</v>
      </c>
      <c r="D2" s="233"/>
      <c r="E2" s="233"/>
      <c r="F2" s="233"/>
      <c r="G2" s="234"/>
      <c r="AG2" t="s">
        <v>134</v>
      </c>
    </row>
    <row r="3" spans="1:60" ht="24.95" customHeight="1" x14ac:dyDescent="0.2">
      <c r="A3" s="139" t="s">
        <v>8</v>
      </c>
      <c r="B3" s="76" t="s">
        <v>42</v>
      </c>
      <c r="C3" s="232" t="s">
        <v>797</v>
      </c>
      <c r="D3" s="233"/>
      <c r="E3" s="233"/>
      <c r="F3" s="233"/>
      <c r="G3" s="234"/>
      <c r="AC3" s="86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43</v>
      </c>
      <c r="C4" s="235" t="s">
        <v>797</v>
      </c>
      <c r="D4" s="236"/>
      <c r="E4" s="236"/>
      <c r="F4" s="236"/>
      <c r="G4" s="237"/>
      <c r="AG4" t="s">
        <v>136</v>
      </c>
    </row>
    <row r="5" spans="1:60" x14ac:dyDescent="0.2">
      <c r="D5" s="138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60" x14ac:dyDescent="0.2">
      <c r="A8" s="156" t="s">
        <v>157</v>
      </c>
      <c r="B8" s="157" t="s">
        <v>62</v>
      </c>
      <c r="C8" s="174" t="s">
        <v>63</v>
      </c>
      <c r="D8" s="158"/>
      <c r="E8" s="159"/>
      <c r="F8" s="160"/>
      <c r="G8" s="161"/>
      <c r="H8" s="155"/>
      <c r="I8" s="155">
        <f>SUM(I9:I45)</f>
        <v>0</v>
      </c>
      <c r="J8" s="155"/>
      <c r="K8" s="155">
        <f>SUM(K9:K45)</f>
        <v>46782.840000000004</v>
      </c>
      <c r="L8" s="155"/>
      <c r="M8" s="155">
        <f>SUM(M9:M45)</f>
        <v>0</v>
      </c>
      <c r="N8" s="155"/>
      <c r="O8" s="155">
        <f>SUM(O9:O45)</f>
        <v>0</v>
      </c>
      <c r="P8" s="155"/>
      <c r="Q8" s="155">
        <f>SUM(Q9:Q45)</f>
        <v>0</v>
      </c>
      <c r="R8" s="155"/>
      <c r="S8" s="155"/>
      <c r="T8" s="155"/>
      <c r="U8" s="155"/>
      <c r="V8" s="155">
        <f>SUM(V9:V45)</f>
        <v>83.42</v>
      </c>
      <c r="W8" s="155"/>
      <c r="AG8" t="s">
        <v>158</v>
      </c>
    </row>
    <row r="9" spans="1:60" outlineLevel="1" x14ac:dyDescent="0.2">
      <c r="A9" s="162">
        <v>1</v>
      </c>
      <c r="B9" s="163" t="s">
        <v>159</v>
      </c>
      <c r="C9" s="175" t="s">
        <v>160</v>
      </c>
      <c r="D9" s="164" t="s">
        <v>161</v>
      </c>
      <c r="E9" s="165">
        <v>27.861750000000001</v>
      </c>
      <c r="F9" s="166"/>
      <c r="G9" s="167"/>
      <c r="H9" s="152">
        <v>0</v>
      </c>
      <c r="I9" s="152">
        <f>ROUND(E9*H9,2)</f>
        <v>0</v>
      </c>
      <c r="J9" s="152">
        <v>179</v>
      </c>
      <c r="K9" s="152">
        <f>ROUND(E9*J9,2)</f>
        <v>4987.25</v>
      </c>
      <c r="L9" s="152">
        <v>21</v>
      </c>
      <c r="M9" s="152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2"/>
      <c r="S9" s="152" t="s">
        <v>162</v>
      </c>
      <c r="T9" s="152" t="s">
        <v>163</v>
      </c>
      <c r="U9" s="152">
        <v>0.36799999999999999</v>
      </c>
      <c r="V9" s="152">
        <f>ROUND(E9*U9,2)</f>
        <v>10.25</v>
      </c>
      <c r="W9" s="152"/>
      <c r="X9" s="147"/>
      <c r="Y9" s="147"/>
      <c r="Z9" s="147"/>
      <c r="AA9" s="147"/>
      <c r="AB9" s="147"/>
      <c r="AC9" s="147"/>
      <c r="AD9" s="147"/>
      <c r="AE9" s="147"/>
      <c r="AF9" s="147"/>
      <c r="AG9" s="147" t="s">
        <v>164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0"/>
      <c r="B10" s="151"/>
      <c r="C10" s="176" t="s">
        <v>165</v>
      </c>
      <c r="D10" s="153"/>
      <c r="E10" s="154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47"/>
      <c r="Y10" s="147"/>
      <c r="Z10" s="147"/>
      <c r="AA10" s="147"/>
      <c r="AB10" s="147"/>
      <c r="AC10" s="147"/>
      <c r="AD10" s="147"/>
      <c r="AE10" s="147"/>
      <c r="AF10" s="147"/>
      <c r="AG10" s="147" t="s">
        <v>166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0"/>
      <c r="B11" s="151"/>
      <c r="C11" s="176" t="s">
        <v>167</v>
      </c>
      <c r="D11" s="153"/>
      <c r="E11" s="154">
        <v>27.861750000000001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47"/>
      <c r="Y11" s="147"/>
      <c r="Z11" s="147"/>
      <c r="AA11" s="147"/>
      <c r="AB11" s="147"/>
      <c r="AC11" s="147"/>
      <c r="AD11" s="147"/>
      <c r="AE11" s="147"/>
      <c r="AF11" s="147"/>
      <c r="AG11" s="147" t="s">
        <v>166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2">
        <v>2</v>
      </c>
      <c r="B12" s="163" t="s">
        <v>168</v>
      </c>
      <c r="C12" s="175" t="s">
        <v>169</v>
      </c>
      <c r="D12" s="164" t="s">
        <v>161</v>
      </c>
      <c r="E12" s="165">
        <v>13.93088</v>
      </c>
      <c r="F12" s="166"/>
      <c r="G12" s="167"/>
      <c r="H12" s="152">
        <v>0</v>
      </c>
      <c r="I12" s="152">
        <f>ROUND(E12*H12,2)</f>
        <v>0</v>
      </c>
      <c r="J12" s="152">
        <v>36</v>
      </c>
      <c r="K12" s="152">
        <f>ROUND(E12*J12,2)</f>
        <v>501.51</v>
      </c>
      <c r="L12" s="152">
        <v>21</v>
      </c>
      <c r="M12" s="152">
        <f>G12*(1+L12/100)</f>
        <v>0</v>
      </c>
      <c r="N12" s="152">
        <v>0</v>
      </c>
      <c r="O12" s="152">
        <f>ROUND(E12*N12,2)</f>
        <v>0</v>
      </c>
      <c r="P12" s="152">
        <v>0</v>
      </c>
      <c r="Q12" s="152">
        <f>ROUND(E12*P12,2)</f>
        <v>0</v>
      </c>
      <c r="R12" s="152"/>
      <c r="S12" s="152" t="s">
        <v>162</v>
      </c>
      <c r="T12" s="152" t="s">
        <v>163</v>
      </c>
      <c r="U12" s="152">
        <v>5.8000000000000003E-2</v>
      </c>
      <c r="V12" s="152">
        <f>ROUND(E12*U12,2)</f>
        <v>0.81</v>
      </c>
      <c r="W12" s="152"/>
      <c r="X12" s="147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0"/>
      <c r="B13" s="151"/>
      <c r="C13" s="176" t="s">
        <v>170</v>
      </c>
      <c r="D13" s="153"/>
      <c r="E13" s="154">
        <v>13.93088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47"/>
      <c r="Y13" s="147"/>
      <c r="Z13" s="147"/>
      <c r="AA13" s="147"/>
      <c r="AB13" s="147"/>
      <c r="AC13" s="147"/>
      <c r="AD13" s="147"/>
      <c r="AE13" s="147"/>
      <c r="AF13" s="147"/>
      <c r="AG13" s="147" t="s">
        <v>166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2">
        <v>3</v>
      </c>
      <c r="B14" s="163" t="s">
        <v>171</v>
      </c>
      <c r="C14" s="175" t="s">
        <v>172</v>
      </c>
      <c r="D14" s="164" t="s">
        <v>161</v>
      </c>
      <c r="E14" s="165">
        <v>13.069649999999999</v>
      </c>
      <c r="F14" s="166"/>
      <c r="G14" s="167"/>
      <c r="H14" s="152">
        <v>0</v>
      </c>
      <c r="I14" s="152">
        <f>ROUND(E14*H14,2)</f>
        <v>0</v>
      </c>
      <c r="J14" s="152">
        <v>467.5</v>
      </c>
      <c r="K14" s="152">
        <f>ROUND(E14*J14,2)</f>
        <v>6110.06</v>
      </c>
      <c r="L14" s="152">
        <v>21</v>
      </c>
      <c r="M14" s="152">
        <f>G14*(1+L14/100)</f>
        <v>0</v>
      </c>
      <c r="N14" s="152">
        <v>0</v>
      </c>
      <c r="O14" s="152">
        <f>ROUND(E14*N14,2)</f>
        <v>0</v>
      </c>
      <c r="P14" s="152">
        <v>0</v>
      </c>
      <c r="Q14" s="152">
        <f>ROUND(E14*P14,2)</f>
        <v>0</v>
      </c>
      <c r="R14" s="152"/>
      <c r="S14" s="152" t="s">
        <v>162</v>
      </c>
      <c r="T14" s="152" t="s">
        <v>163</v>
      </c>
      <c r="U14" s="152">
        <v>0.36499999999999999</v>
      </c>
      <c r="V14" s="152">
        <f>ROUND(E14*U14,2)</f>
        <v>4.7699999999999996</v>
      </c>
      <c r="W14" s="152"/>
      <c r="X14" s="147"/>
      <c r="Y14" s="147"/>
      <c r="Z14" s="147"/>
      <c r="AA14" s="147"/>
      <c r="AB14" s="147"/>
      <c r="AC14" s="147"/>
      <c r="AD14" s="147"/>
      <c r="AE14" s="147"/>
      <c r="AF14" s="147"/>
      <c r="AG14" s="147" t="s">
        <v>164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0"/>
      <c r="B15" s="151"/>
      <c r="C15" s="176" t="s">
        <v>173</v>
      </c>
      <c r="D15" s="153"/>
      <c r="E15" s="154">
        <v>1.4271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47"/>
      <c r="Y15" s="147"/>
      <c r="Z15" s="147"/>
      <c r="AA15" s="147"/>
      <c r="AB15" s="147"/>
      <c r="AC15" s="147"/>
      <c r="AD15" s="147"/>
      <c r="AE15" s="147"/>
      <c r="AF15" s="147"/>
      <c r="AG15" s="147" t="s">
        <v>166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0"/>
      <c r="B16" s="151"/>
      <c r="C16" s="176" t="s">
        <v>174</v>
      </c>
      <c r="D16" s="153"/>
      <c r="E16" s="154">
        <v>1.22475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47"/>
      <c r="Y16" s="147"/>
      <c r="Z16" s="147"/>
      <c r="AA16" s="147"/>
      <c r="AB16" s="147"/>
      <c r="AC16" s="147"/>
      <c r="AD16" s="147"/>
      <c r="AE16" s="147"/>
      <c r="AF16" s="147"/>
      <c r="AG16" s="147" t="s">
        <v>166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50"/>
      <c r="B17" s="151"/>
      <c r="C17" s="176" t="s">
        <v>175</v>
      </c>
      <c r="D17" s="153"/>
      <c r="E17" s="154">
        <v>5.2808000000000002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47"/>
      <c r="Y17" s="147"/>
      <c r="Z17" s="147"/>
      <c r="AA17" s="147"/>
      <c r="AB17" s="147"/>
      <c r="AC17" s="147"/>
      <c r="AD17" s="147"/>
      <c r="AE17" s="147"/>
      <c r="AF17" s="147"/>
      <c r="AG17" s="147" t="s">
        <v>166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50"/>
      <c r="B18" s="151"/>
      <c r="C18" s="176" t="s">
        <v>176</v>
      </c>
      <c r="D18" s="153"/>
      <c r="E18" s="154">
        <v>1.1619999999999999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47"/>
      <c r="Y18" s="147"/>
      <c r="Z18" s="147"/>
      <c r="AA18" s="147"/>
      <c r="AB18" s="147"/>
      <c r="AC18" s="147"/>
      <c r="AD18" s="147"/>
      <c r="AE18" s="147"/>
      <c r="AF18" s="147"/>
      <c r="AG18" s="147" t="s">
        <v>166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0"/>
      <c r="B19" s="151"/>
      <c r="C19" s="176" t="s">
        <v>177</v>
      </c>
      <c r="D19" s="153"/>
      <c r="E19" s="154">
        <v>0.73499999999999999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47"/>
      <c r="Y19" s="147"/>
      <c r="Z19" s="147"/>
      <c r="AA19" s="147"/>
      <c r="AB19" s="147"/>
      <c r="AC19" s="147"/>
      <c r="AD19" s="147"/>
      <c r="AE19" s="147"/>
      <c r="AF19" s="147"/>
      <c r="AG19" s="147" t="s">
        <v>166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0"/>
      <c r="B20" s="151"/>
      <c r="C20" s="176" t="s">
        <v>178</v>
      </c>
      <c r="D20" s="153"/>
      <c r="E20" s="154">
        <v>3.24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47"/>
      <c r="Y20" s="147"/>
      <c r="Z20" s="147"/>
      <c r="AA20" s="147"/>
      <c r="AB20" s="147"/>
      <c r="AC20" s="147"/>
      <c r="AD20" s="147"/>
      <c r="AE20" s="147"/>
      <c r="AF20" s="147"/>
      <c r="AG20" s="147" t="s">
        <v>166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2">
        <v>4</v>
      </c>
      <c r="B21" s="163" t="s">
        <v>179</v>
      </c>
      <c r="C21" s="175" t="s">
        <v>180</v>
      </c>
      <c r="D21" s="164" t="s">
        <v>161</v>
      </c>
      <c r="E21" s="165">
        <v>6.5348199999999999</v>
      </c>
      <c r="F21" s="166"/>
      <c r="G21" s="167"/>
      <c r="H21" s="152">
        <v>0</v>
      </c>
      <c r="I21" s="152">
        <f>ROUND(E21*H21,2)</f>
        <v>0</v>
      </c>
      <c r="J21" s="152">
        <v>158</v>
      </c>
      <c r="K21" s="152">
        <f>ROUND(E21*J21,2)</f>
        <v>1032.5</v>
      </c>
      <c r="L21" s="152">
        <v>21</v>
      </c>
      <c r="M21" s="152">
        <f>G21*(1+L21/100)</f>
        <v>0</v>
      </c>
      <c r="N21" s="152">
        <v>0</v>
      </c>
      <c r="O21" s="152">
        <f>ROUND(E21*N21,2)</f>
        <v>0</v>
      </c>
      <c r="P21" s="152">
        <v>0</v>
      </c>
      <c r="Q21" s="152">
        <f>ROUND(E21*P21,2)</f>
        <v>0</v>
      </c>
      <c r="R21" s="152"/>
      <c r="S21" s="152" t="s">
        <v>162</v>
      </c>
      <c r="T21" s="152" t="s">
        <v>163</v>
      </c>
      <c r="U21" s="152">
        <v>0.64680000000000004</v>
      </c>
      <c r="V21" s="152">
        <f>ROUND(E21*U21,2)</f>
        <v>4.2300000000000004</v>
      </c>
      <c r="W21" s="152"/>
      <c r="X21" s="147"/>
      <c r="Y21" s="147"/>
      <c r="Z21" s="147"/>
      <c r="AA21" s="147"/>
      <c r="AB21" s="147"/>
      <c r="AC21" s="147"/>
      <c r="AD21" s="147"/>
      <c r="AE21" s="147"/>
      <c r="AF21" s="147"/>
      <c r="AG21" s="147" t="s">
        <v>164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0"/>
      <c r="B22" s="151"/>
      <c r="C22" s="176" t="s">
        <v>181</v>
      </c>
      <c r="D22" s="153"/>
      <c r="E22" s="154">
        <v>6.5348300000000004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47"/>
      <c r="Y22" s="147"/>
      <c r="Z22" s="147"/>
      <c r="AA22" s="147"/>
      <c r="AB22" s="147"/>
      <c r="AC22" s="147"/>
      <c r="AD22" s="147"/>
      <c r="AE22" s="147"/>
      <c r="AF22" s="147"/>
      <c r="AG22" s="147" t="s">
        <v>166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2">
        <v>5</v>
      </c>
      <c r="B23" s="163" t="s">
        <v>182</v>
      </c>
      <c r="C23" s="175" t="s">
        <v>183</v>
      </c>
      <c r="D23" s="164" t="s">
        <v>161</v>
      </c>
      <c r="E23" s="165">
        <v>11.075799999999999</v>
      </c>
      <c r="F23" s="166"/>
      <c r="G23" s="167"/>
      <c r="H23" s="152">
        <v>0</v>
      </c>
      <c r="I23" s="152">
        <f>ROUND(E23*H23,2)</f>
        <v>0</v>
      </c>
      <c r="J23" s="152">
        <v>467.5</v>
      </c>
      <c r="K23" s="152">
        <f>ROUND(E23*J23,2)</f>
        <v>5177.9399999999996</v>
      </c>
      <c r="L23" s="152">
        <v>21</v>
      </c>
      <c r="M23" s="152">
        <f>G23*(1+L23/100)</f>
        <v>0</v>
      </c>
      <c r="N23" s="152">
        <v>0</v>
      </c>
      <c r="O23" s="152">
        <f>ROUND(E23*N23,2)</f>
        <v>0</v>
      </c>
      <c r="P23" s="152">
        <v>0</v>
      </c>
      <c r="Q23" s="152">
        <f>ROUND(E23*P23,2)</f>
        <v>0</v>
      </c>
      <c r="R23" s="152"/>
      <c r="S23" s="152" t="s">
        <v>162</v>
      </c>
      <c r="T23" s="152" t="s">
        <v>163</v>
      </c>
      <c r="U23" s="152">
        <v>0.36499999999999999</v>
      </c>
      <c r="V23" s="152">
        <f>ROUND(E23*U23,2)</f>
        <v>4.04</v>
      </c>
      <c r="W23" s="152"/>
      <c r="X23" s="147"/>
      <c r="Y23" s="147"/>
      <c r="Z23" s="147"/>
      <c r="AA23" s="147"/>
      <c r="AB23" s="147"/>
      <c r="AC23" s="147"/>
      <c r="AD23" s="147"/>
      <c r="AE23" s="147"/>
      <c r="AF23" s="147"/>
      <c r="AG23" s="147" t="s">
        <v>164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50"/>
      <c r="B24" s="151"/>
      <c r="C24" s="176" t="s">
        <v>184</v>
      </c>
      <c r="D24" s="153"/>
      <c r="E24" s="154">
        <v>10.38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47"/>
      <c r="Y24" s="147"/>
      <c r="Z24" s="147"/>
      <c r="AA24" s="147"/>
      <c r="AB24" s="147"/>
      <c r="AC24" s="147"/>
      <c r="AD24" s="147"/>
      <c r="AE24" s="147"/>
      <c r="AF24" s="147"/>
      <c r="AG24" s="147" t="s">
        <v>166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0"/>
      <c r="B25" s="151"/>
      <c r="C25" s="176" t="s">
        <v>185</v>
      </c>
      <c r="D25" s="153"/>
      <c r="E25" s="154">
        <v>0.69579999999999997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47"/>
      <c r="Y25" s="147"/>
      <c r="Z25" s="147"/>
      <c r="AA25" s="147"/>
      <c r="AB25" s="147"/>
      <c r="AC25" s="147"/>
      <c r="AD25" s="147"/>
      <c r="AE25" s="147"/>
      <c r="AF25" s="147"/>
      <c r="AG25" s="147" t="s">
        <v>166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2">
        <v>6</v>
      </c>
      <c r="B26" s="163" t="s">
        <v>186</v>
      </c>
      <c r="C26" s="175" t="s">
        <v>187</v>
      </c>
      <c r="D26" s="164" t="s">
        <v>161</v>
      </c>
      <c r="E26" s="165">
        <v>5.5378999999999996</v>
      </c>
      <c r="F26" s="166"/>
      <c r="G26" s="167"/>
      <c r="H26" s="152">
        <v>0</v>
      </c>
      <c r="I26" s="152">
        <f>ROUND(E26*H26,2)</f>
        <v>0</v>
      </c>
      <c r="J26" s="152">
        <v>34.299999999999997</v>
      </c>
      <c r="K26" s="152">
        <f>ROUND(E26*J26,2)</f>
        <v>189.95</v>
      </c>
      <c r="L26" s="152">
        <v>21</v>
      </c>
      <c r="M26" s="152">
        <f>G26*(1+L26/100)</f>
        <v>0</v>
      </c>
      <c r="N26" s="152">
        <v>0</v>
      </c>
      <c r="O26" s="152">
        <f>ROUND(E26*N26,2)</f>
        <v>0</v>
      </c>
      <c r="P26" s="152">
        <v>0</v>
      </c>
      <c r="Q26" s="152">
        <f>ROUND(E26*P26,2)</f>
        <v>0</v>
      </c>
      <c r="R26" s="152"/>
      <c r="S26" s="152" t="s">
        <v>162</v>
      </c>
      <c r="T26" s="152" t="s">
        <v>163</v>
      </c>
      <c r="U26" s="152">
        <v>8.4000000000000005E-2</v>
      </c>
      <c r="V26" s="152">
        <f>ROUND(E26*U26,2)</f>
        <v>0.47</v>
      </c>
      <c r="W26" s="152"/>
      <c r="X26" s="147"/>
      <c r="Y26" s="147"/>
      <c r="Z26" s="147"/>
      <c r="AA26" s="147"/>
      <c r="AB26" s="147"/>
      <c r="AC26" s="147"/>
      <c r="AD26" s="147"/>
      <c r="AE26" s="147"/>
      <c r="AF26" s="147"/>
      <c r="AG26" s="147" t="s">
        <v>164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0"/>
      <c r="B27" s="151"/>
      <c r="C27" s="176" t="s">
        <v>188</v>
      </c>
      <c r="D27" s="153"/>
      <c r="E27" s="154">
        <v>5.5378999999999996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47"/>
      <c r="Y27" s="147"/>
      <c r="Z27" s="147"/>
      <c r="AA27" s="147"/>
      <c r="AB27" s="147"/>
      <c r="AC27" s="147"/>
      <c r="AD27" s="147"/>
      <c r="AE27" s="147"/>
      <c r="AF27" s="147"/>
      <c r="AG27" s="147" t="s">
        <v>166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2">
        <v>7</v>
      </c>
      <c r="B28" s="163" t="s">
        <v>189</v>
      </c>
      <c r="C28" s="175" t="s">
        <v>190</v>
      </c>
      <c r="D28" s="164" t="s">
        <v>161</v>
      </c>
      <c r="E28" s="165">
        <v>33.685000000000002</v>
      </c>
      <c r="F28" s="166"/>
      <c r="G28" s="167"/>
      <c r="H28" s="152">
        <v>0</v>
      </c>
      <c r="I28" s="152">
        <f>ROUND(E28*H28,2)</f>
        <v>0</v>
      </c>
      <c r="J28" s="152">
        <v>39.6</v>
      </c>
      <c r="K28" s="152">
        <f>ROUND(E28*J28,2)</f>
        <v>1333.93</v>
      </c>
      <c r="L28" s="152">
        <v>21</v>
      </c>
      <c r="M28" s="152">
        <f>G28*(1+L28/100)</f>
        <v>0</v>
      </c>
      <c r="N28" s="152">
        <v>0</v>
      </c>
      <c r="O28" s="152">
        <f>ROUND(E28*N28,2)</f>
        <v>0</v>
      </c>
      <c r="P28" s="152">
        <v>0</v>
      </c>
      <c r="Q28" s="152">
        <f>ROUND(E28*P28,2)</f>
        <v>0</v>
      </c>
      <c r="R28" s="152"/>
      <c r="S28" s="152" t="s">
        <v>162</v>
      </c>
      <c r="T28" s="152" t="s">
        <v>163</v>
      </c>
      <c r="U28" s="152">
        <v>8.6999999999999994E-2</v>
      </c>
      <c r="V28" s="152">
        <f>ROUND(E28*U28,2)</f>
        <v>2.93</v>
      </c>
      <c r="W28" s="152"/>
      <c r="X28" s="147"/>
      <c r="Y28" s="147"/>
      <c r="Z28" s="147"/>
      <c r="AA28" s="147"/>
      <c r="AB28" s="147"/>
      <c r="AC28" s="147"/>
      <c r="AD28" s="147"/>
      <c r="AE28" s="147"/>
      <c r="AF28" s="147"/>
      <c r="AG28" s="147" t="s">
        <v>164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0"/>
      <c r="B29" s="151"/>
      <c r="C29" s="176" t="s">
        <v>191</v>
      </c>
      <c r="D29" s="153"/>
      <c r="E29" s="154">
        <v>33.685000000000002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47"/>
      <c r="Y29" s="147"/>
      <c r="Z29" s="147"/>
      <c r="AA29" s="147"/>
      <c r="AB29" s="147"/>
      <c r="AC29" s="147"/>
      <c r="AD29" s="147"/>
      <c r="AE29" s="147"/>
      <c r="AF29" s="147"/>
      <c r="AG29" s="147" t="s">
        <v>166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2">
        <v>8</v>
      </c>
      <c r="B30" s="163" t="s">
        <v>192</v>
      </c>
      <c r="C30" s="175" t="s">
        <v>193</v>
      </c>
      <c r="D30" s="164" t="s">
        <v>161</v>
      </c>
      <c r="E30" s="165">
        <v>35.164700000000003</v>
      </c>
      <c r="F30" s="166"/>
      <c r="G30" s="167"/>
      <c r="H30" s="152">
        <v>0</v>
      </c>
      <c r="I30" s="152">
        <f>ROUND(E30*H30,2)</f>
        <v>0</v>
      </c>
      <c r="J30" s="152">
        <v>140</v>
      </c>
      <c r="K30" s="152">
        <f>ROUND(E30*J30,2)</f>
        <v>4923.0600000000004</v>
      </c>
      <c r="L30" s="152">
        <v>21</v>
      </c>
      <c r="M30" s="152">
        <f>G30*(1+L30/100)</f>
        <v>0</v>
      </c>
      <c r="N30" s="152">
        <v>0</v>
      </c>
      <c r="O30" s="152">
        <f>ROUND(E30*N30,2)</f>
        <v>0</v>
      </c>
      <c r="P30" s="152">
        <v>0</v>
      </c>
      <c r="Q30" s="152">
        <f>ROUND(E30*P30,2)</f>
        <v>0</v>
      </c>
      <c r="R30" s="152"/>
      <c r="S30" s="152" t="s">
        <v>162</v>
      </c>
      <c r="T30" s="152" t="s">
        <v>163</v>
      </c>
      <c r="U30" s="152">
        <v>1.0999999999999999E-2</v>
      </c>
      <c r="V30" s="152">
        <f>ROUND(E30*U30,2)</f>
        <v>0.39</v>
      </c>
      <c r="W30" s="152"/>
      <c r="X30" s="147"/>
      <c r="Y30" s="147"/>
      <c r="Z30" s="147"/>
      <c r="AA30" s="147"/>
      <c r="AB30" s="147"/>
      <c r="AC30" s="147"/>
      <c r="AD30" s="147"/>
      <c r="AE30" s="147"/>
      <c r="AF30" s="147"/>
      <c r="AG30" s="147" t="s">
        <v>164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0"/>
      <c r="B31" s="151"/>
      <c r="C31" s="176" t="s">
        <v>194</v>
      </c>
      <c r="D31" s="153"/>
      <c r="E31" s="154">
        <v>52.007199999999997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47"/>
      <c r="Y31" s="147"/>
      <c r="Z31" s="147"/>
      <c r="AA31" s="147"/>
      <c r="AB31" s="147"/>
      <c r="AC31" s="147"/>
      <c r="AD31" s="147"/>
      <c r="AE31" s="147"/>
      <c r="AF31" s="147"/>
      <c r="AG31" s="147" t="s">
        <v>166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0"/>
      <c r="B32" s="151"/>
      <c r="C32" s="176" t="s">
        <v>195</v>
      </c>
      <c r="D32" s="153"/>
      <c r="E32" s="154">
        <v>-16.842500000000001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47"/>
      <c r="Y32" s="147"/>
      <c r="Z32" s="147"/>
      <c r="AA32" s="147"/>
      <c r="AB32" s="147"/>
      <c r="AC32" s="147"/>
      <c r="AD32" s="147"/>
      <c r="AE32" s="147"/>
      <c r="AF32" s="147"/>
      <c r="AG32" s="147" t="s">
        <v>166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2">
        <v>9</v>
      </c>
      <c r="B33" s="163" t="s">
        <v>196</v>
      </c>
      <c r="C33" s="175" t="s">
        <v>197</v>
      </c>
      <c r="D33" s="164" t="s">
        <v>161</v>
      </c>
      <c r="E33" s="165">
        <v>16.842500000000001</v>
      </c>
      <c r="F33" s="166"/>
      <c r="G33" s="167"/>
      <c r="H33" s="152">
        <v>0</v>
      </c>
      <c r="I33" s="152">
        <f>ROUND(E33*H33,2)</f>
        <v>0</v>
      </c>
      <c r="J33" s="152">
        <v>245</v>
      </c>
      <c r="K33" s="152">
        <f>ROUND(E33*J33,2)</f>
        <v>4126.41</v>
      </c>
      <c r="L33" s="152">
        <v>21</v>
      </c>
      <c r="M33" s="152">
        <f>G33*(1+L33/100)</f>
        <v>0</v>
      </c>
      <c r="N33" s="152">
        <v>0</v>
      </c>
      <c r="O33" s="152">
        <f>ROUND(E33*N33,2)</f>
        <v>0</v>
      </c>
      <c r="P33" s="152">
        <v>0</v>
      </c>
      <c r="Q33" s="152">
        <f>ROUND(E33*P33,2)</f>
        <v>0</v>
      </c>
      <c r="R33" s="152"/>
      <c r="S33" s="152" t="s">
        <v>162</v>
      </c>
      <c r="T33" s="152" t="s">
        <v>163</v>
      </c>
      <c r="U33" s="152">
        <v>0.65200000000000002</v>
      </c>
      <c r="V33" s="152">
        <f>ROUND(E33*U33,2)</f>
        <v>10.98</v>
      </c>
      <c r="W33" s="152"/>
      <c r="X33" s="147"/>
      <c r="Y33" s="147"/>
      <c r="Z33" s="147"/>
      <c r="AA33" s="147"/>
      <c r="AB33" s="147"/>
      <c r="AC33" s="147"/>
      <c r="AD33" s="147"/>
      <c r="AE33" s="147"/>
      <c r="AF33" s="147"/>
      <c r="AG33" s="147" t="s">
        <v>164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0"/>
      <c r="B34" s="151"/>
      <c r="C34" s="176" t="s">
        <v>198</v>
      </c>
      <c r="D34" s="153"/>
      <c r="E34" s="154">
        <v>16.842500000000001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47"/>
      <c r="Y34" s="147"/>
      <c r="Z34" s="147"/>
      <c r="AA34" s="147"/>
      <c r="AB34" s="147"/>
      <c r="AC34" s="147"/>
      <c r="AD34" s="147"/>
      <c r="AE34" s="147"/>
      <c r="AF34" s="147"/>
      <c r="AG34" s="147" t="s">
        <v>166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8">
        <v>10</v>
      </c>
      <c r="B35" s="169" t="s">
        <v>199</v>
      </c>
      <c r="C35" s="177" t="s">
        <v>200</v>
      </c>
      <c r="D35" s="170" t="s">
        <v>161</v>
      </c>
      <c r="E35" s="171">
        <v>35.164700000000003</v>
      </c>
      <c r="F35" s="172"/>
      <c r="G35" s="173"/>
      <c r="H35" s="152">
        <v>0</v>
      </c>
      <c r="I35" s="152">
        <f>ROUND(E35*H35,2)</f>
        <v>0</v>
      </c>
      <c r="J35" s="152">
        <v>15.9</v>
      </c>
      <c r="K35" s="152">
        <f>ROUND(E35*J35,2)</f>
        <v>559.12</v>
      </c>
      <c r="L35" s="152">
        <v>21</v>
      </c>
      <c r="M35" s="152">
        <f>G35*(1+L35/100)</f>
        <v>0</v>
      </c>
      <c r="N35" s="152">
        <v>0</v>
      </c>
      <c r="O35" s="152">
        <f>ROUND(E35*N35,2)</f>
        <v>0</v>
      </c>
      <c r="P35" s="152">
        <v>0</v>
      </c>
      <c r="Q35" s="152">
        <f>ROUND(E35*P35,2)</f>
        <v>0</v>
      </c>
      <c r="R35" s="152"/>
      <c r="S35" s="152" t="s">
        <v>162</v>
      </c>
      <c r="T35" s="152" t="s">
        <v>163</v>
      </c>
      <c r="U35" s="152">
        <v>8.9999999999999993E-3</v>
      </c>
      <c r="V35" s="152">
        <f>ROUND(E35*U35,2)</f>
        <v>0.32</v>
      </c>
      <c r="W35" s="152"/>
      <c r="X35" s="147"/>
      <c r="Y35" s="147"/>
      <c r="Z35" s="147"/>
      <c r="AA35" s="147"/>
      <c r="AB35" s="147"/>
      <c r="AC35" s="147"/>
      <c r="AD35" s="147"/>
      <c r="AE35" s="147"/>
      <c r="AF35" s="147"/>
      <c r="AG35" s="147" t="s">
        <v>164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2">
        <v>11</v>
      </c>
      <c r="B36" s="163" t="s">
        <v>201</v>
      </c>
      <c r="C36" s="175" t="s">
        <v>202</v>
      </c>
      <c r="D36" s="164" t="s">
        <v>161</v>
      </c>
      <c r="E36" s="165">
        <v>0.80249999999999999</v>
      </c>
      <c r="F36" s="166"/>
      <c r="G36" s="167"/>
      <c r="H36" s="152">
        <v>0</v>
      </c>
      <c r="I36" s="152">
        <f>ROUND(E36*H36,2)</f>
        <v>0</v>
      </c>
      <c r="J36" s="152">
        <v>449.5</v>
      </c>
      <c r="K36" s="152">
        <f>ROUND(E36*J36,2)</f>
        <v>360.72</v>
      </c>
      <c r="L36" s="152">
        <v>21</v>
      </c>
      <c r="M36" s="152">
        <f>G36*(1+L36/100)</f>
        <v>0</v>
      </c>
      <c r="N36" s="152">
        <v>0</v>
      </c>
      <c r="O36" s="152">
        <f>ROUND(E36*N36,2)</f>
        <v>0</v>
      </c>
      <c r="P36" s="152">
        <v>0</v>
      </c>
      <c r="Q36" s="152">
        <f>ROUND(E36*P36,2)</f>
        <v>0</v>
      </c>
      <c r="R36" s="152"/>
      <c r="S36" s="152" t="s">
        <v>162</v>
      </c>
      <c r="T36" s="152" t="s">
        <v>163</v>
      </c>
      <c r="U36" s="152">
        <v>1.1499999999999999</v>
      </c>
      <c r="V36" s="152">
        <f>ROUND(E36*U36,2)</f>
        <v>0.92</v>
      </c>
      <c r="W36" s="152"/>
      <c r="X36" s="147"/>
      <c r="Y36" s="147"/>
      <c r="Z36" s="147"/>
      <c r="AA36" s="147"/>
      <c r="AB36" s="147"/>
      <c r="AC36" s="147"/>
      <c r="AD36" s="147"/>
      <c r="AE36" s="147"/>
      <c r="AF36" s="147"/>
      <c r="AG36" s="147" t="s">
        <v>164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0"/>
      <c r="B37" s="151"/>
      <c r="C37" s="176" t="s">
        <v>203</v>
      </c>
      <c r="D37" s="153"/>
      <c r="E37" s="154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47"/>
      <c r="Y37" s="147"/>
      <c r="Z37" s="147"/>
      <c r="AA37" s="147"/>
      <c r="AB37" s="147"/>
      <c r="AC37" s="147"/>
      <c r="AD37" s="147"/>
      <c r="AE37" s="147"/>
      <c r="AF37" s="147"/>
      <c r="AG37" s="147" t="s">
        <v>166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0"/>
      <c r="B38" s="151"/>
      <c r="C38" s="176" t="s">
        <v>204</v>
      </c>
      <c r="D38" s="153"/>
      <c r="E38" s="154">
        <v>0.6825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47"/>
      <c r="Y38" s="147"/>
      <c r="Z38" s="147"/>
      <c r="AA38" s="147"/>
      <c r="AB38" s="147"/>
      <c r="AC38" s="147"/>
      <c r="AD38" s="147"/>
      <c r="AE38" s="147"/>
      <c r="AF38" s="147"/>
      <c r="AG38" s="147" t="s">
        <v>166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0"/>
      <c r="B39" s="151"/>
      <c r="C39" s="176" t="s">
        <v>205</v>
      </c>
      <c r="D39" s="153"/>
      <c r="E39" s="154">
        <v>0.12</v>
      </c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47"/>
      <c r="Y39" s="147"/>
      <c r="Z39" s="147"/>
      <c r="AA39" s="147"/>
      <c r="AB39" s="147"/>
      <c r="AC39" s="147"/>
      <c r="AD39" s="147"/>
      <c r="AE39" s="147"/>
      <c r="AF39" s="147"/>
      <c r="AG39" s="147" t="s">
        <v>166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2">
        <v>12</v>
      </c>
      <c r="B40" s="163" t="s">
        <v>206</v>
      </c>
      <c r="C40" s="175" t="s">
        <v>207</v>
      </c>
      <c r="D40" s="164" t="s">
        <v>161</v>
      </c>
      <c r="E40" s="165">
        <v>16.04</v>
      </c>
      <c r="F40" s="166"/>
      <c r="G40" s="167"/>
      <c r="H40" s="152">
        <v>0</v>
      </c>
      <c r="I40" s="152">
        <f>ROUND(E40*H40,2)</f>
        <v>0</v>
      </c>
      <c r="J40" s="152">
        <v>799</v>
      </c>
      <c r="K40" s="152">
        <f>ROUND(E40*J40,2)</f>
        <v>12815.96</v>
      </c>
      <c r="L40" s="152">
        <v>21</v>
      </c>
      <c r="M40" s="152">
        <f>G40*(1+L40/100)</f>
        <v>0</v>
      </c>
      <c r="N40" s="152">
        <v>0</v>
      </c>
      <c r="O40" s="152">
        <f>ROUND(E40*N40,2)</f>
        <v>0</v>
      </c>
      <c r="P40" s="152">
        <v>0</v>
      </c>
      <c r="Q40" s="152">
        <f>ROUND(E40*P40,2)</f>
        <v>0</v>
      </c>
      <c r="R40" s="152"/>
      <c r="S40" s="152" t="s">
        <v>162</v>
      </c>
      <c r="T40" s="152" t="s">
        <v>163</v>
      </c>
      <c r="U40" s="152">
        <v>2.1949999999999998</v>
      </c>
      <c r="V40" s="152">
        <f>ROUND(E40*U40,2)</f>
        <v>35.21</v>
      </c>
      <c r="W40" s="152"/>
      <c r="X40" s="147"/>
      <c r="Y40" s="147"/>
      <c r="Z40" s="147"/>
      <c r="AA40" s="147"/>
      <c r="AB40" s="147"/>
      <c r="AC40" s="147"/>
      <c r="AD40" s="147"/>
      <c r="AE40" s="147"/>
      <c r="AF40" s="147"/>
      <c r="AG40" s="147" t="s">
        <v>164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0"/>
      <c r="B41" s="151"/>
      <c r="C41" s="176" t="s">
        <v>208</v>
      </c>
      <c r="D41" s="153"/>
      <c r="E41" s="154">
        <v>9.5150000000000006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47"/>
      <c r="Y41" s="147"/>
      <c r="Z41" s="147"/>
      <c r="AA41" s="147"/>
      <c r="AB41" s="147"/>
      <c r="AC41" s="147"/>
      <c r="AD41" s="147"/>
      <c r="AE41" s="147"/>
      <c r="AF41" s="147"/>
      <c r="AG41" s="147" t="s">
        <v>166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0"/>
      <c r="B42" s="151"/>
      <c r="C42" s="176" t="s">
        <v>209</v>
      </c>
      <c r="D42" s="153"/>
      <c r="E42" s="154">
        <v>6.5250000000000004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47"/>
      <c r="Y42" s="147"/>
      <c r="Z42" s="147"/>
      <c r="AA42" s="147"/>
      <c r="AB42" s="147"/>
      <c r="AC42" s="147"/>
      <c r="AD42" s="147"/>
      <c r="AE42" s="147"/>
      <c r="AF42" s="147"/>
      <c r="AG42" s="147" t="s">
        <v>166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2">
        <v>13</v>
      </c>
      <c r="B43" s="163" t="s">
        <v>210</v>
      </c>
      <c r="C43" s="175" t="s">
        <v>211</v>
      </c>
      <c r="D43" s="164" t="s">
        <v>212</v>
      </c>
      <c r="E43" s="165">
        <v>53.986499999999999</v>
      </c>
      <c r="F43" s="166"/>
      <c r="G43" s="167"/>
      <c r="H43" s="152">
        <v>0</v>
      </c>
      <c r="I43" s="152">
        <f>ROUND(E43*H43,2)</f>
        <v>0</v>
      </c>
      <c r="J43" s="152">
        <v>86.4</v>
      </c>
      <c r="K43" s="152">
        <f>ROUND(E43*J43,2)</f>
        <v>4664.43</v>
      </c>
      <c r="L43" s="152">
        <v>21</v>
      </c>
      <c r="M43" s="152">
        <f>G43*(1+L43/100)</f>
        <v>0</v>
      </c>
      <c r="N43" s="152">
        <v>0</v>
      </c>
      <c r="O43" s="152">
        <f>ROUND(E43*N43,2)</f>
        <v>0</v>
      </c>
      <c r="P43" s="152">
        <v>0</v>
      </c>
      <c r="Q43" s="152">
        <f>ROUND(E43*P43,2)</f>
        <v>0</v>
      </c>
      <c r="R43" s="152"/>
      <c r="S43" s="152" t="s">
        <v>162</v>
      </c>
      <c r="T43" s="152" t="s">
        <v>163</v>
      </c>
      <c r="U43" s="152">
        <v>0.15</v>
      </c>
      <c r="V43" s="152">
        <f>ROUND(E43*U43,2)</f>
        <v>8.1</v>
      </c>
      <c r="W43" s="152"/>
      <c r="X43" s="147"/>
      <c r="Y43" s="147"/>
      <c r="Z43" s="147"/>
      <c r="AA43" s="147"/>
      <c r="AB43" s="147"/>
      <c r="AC43" s="147"/>
      <c r="AD43" s="147"/>
      <c r="AE43" s="147"/>
      <c r="AF43" s="147"/>
      <c r="AG43" s="147" t="s">
        <v>164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0"/>
      <c r="B44" s="151"/>
      <c r="C44" s="176" t="s">
        <v>213</v>
      </c>
      <c r="D44" s="153"/>
      <c r="E44" s="154">
        <v>21.811499999999999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47"/>
      <c r="Y44" s="147"/>
      <c r="Z44" s="147"/>
      <c r="AA44" s="147"/>
      <c r="AB44" s="147"/>
      <c r="AC44" s="147"/>
      <c r="AD44" s="147"/>
      <c r="AE44" s="147"/>
      <c r="AF44" s="147"/>
      <c r="AG44" s="147" t="s">
        <v>166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0"/>
      <c r="B45" s="151"/>
      <c r="C45" s="176" t="s">
        <v>214</v>
      </c>
      <c r="D45" s="153"/>
      <c r="E45" s="154">
        <v>32.174999999999997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47"/>
      <c r="Y45" s="147"/>
      <c r="Z45" s="147"/>
      <c r="AA45" s="147"/>
      <c r="AB45" s="147"/>
      <c r="AC45" s="147"/>
      <c r="AD45" s="147"/>
      <c r="AE45" s="147"/>
      <c r="AF45" s="147"/>
      <c r="AG45" s="147" t="s">
        <v>166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56" t="s">
        <v>157</v>
      </c>
      <c r="B46" s="157" t="s">
        <v>64</v>
      </c>
      <c r="C46" s="174" t="s">
        <v>65</v>
      </c>
      <c r="D46" s="158"/>
      <c r="E46" s="159"/>
      <c r="F46" s="160"/>
      <c r="G46" s="161"/>
      <c r="H46" s="155"/>
      <c r="I46" s="155">
        <f>SUM(I47:I65)</f>
        <v>5222.3500000000004</v>
      </c>
      <c r="J46" s="155"/>
      <c r="K46" s="155">
        <f>SUM(K47:K65)</f>
        <v>7959.4399999999987</v>
      </c>
      <c r="L46" s="155"/>
      <c r="M46" s="155">
        <f>SUM(M47:M65)</f>
        <v>0</v>
      </c>
      <c r="N46" s="155"/>
      <c r="O46" s="155">
        <f>SUM(O47:O65)</f>
        <v>15.28</v>
      </c>
      <c r="P46" s="155"/>
      <c r="Q46" s="155">
        <f>SUM(Q47:Q65)</f>
        <v>0</v>
      </c>
      <c r="R46" s="155"/>
      <c r="S46" s="155"/>
      <c r="T46" s="155"/>
      <c r="U46" s="155"/>
      <c r="V46" s="155">
        <f>SUM(V47:V65)</f>
        <v>27.189999999999998</v>
      </c>
      <c r="W46" s="155"/>
      <c r="AG46" t="s">
        <v>158</v>
      </c>
    </row>
    <row r="47" spans="1:60" outlineLevel="1" x14ac:dyDescent="0.2">
      <c r="A47" s="162">
        <v>14</v>
      </c>
      <c r="B47" s="163" t="s">
        <v>171</v>
      </c>
      <c r="C47" s="175" t="s">
        <v>172</v>
      </c>
      <c r="D47" s="164" t="s">
        <v>161</v>
      </c>
      <c r="E47" s="165">
        <v>9.9</v>
      </c>
      <c r="F47" s="166"/>
      <c r="G47" s="167"/>
      <c r="H47" s="152">
        <v>0</v>
      </c>
      <c r="I47" s="152">
        <f>ROUND(E47*H47,2)</f>
        <v>0</v>
      </c>
      <c r="J47" s="152">
        <v>467.5</v>
      </c>
      <c r="K47" s="152">
        <f>ROUND(E47*J47,2)</f>
        <v>4628.25</v>
      </c>
      <c r="L47" s="152">
        <v>21</v>
      </c>
      <c r="M47" s="152">
        <f>G47*(1+L47/100)</f>
        <v>0</v>
      </c>
      <c r="N47" s="152">
        <v>0</v>
      </c>
      <c r="O47" s="152">
        <f>ROUND(E47*N47,2)</f>
        <v>0</v>
      </c>
      <c r="P47" s="152">
        <v>0</v>
      </c>
      <c r="Q47" s="152">
        <f>ROUND(E47*P47,2)</f>
        <v>0</v>
      </c>
      <c r="R47" s="152"/>
      <c r="S47" s="152" t="s">
        <v>162</v>
      </c>
      <c r="T47" s="152" t="s">
        <v>163</v>
      </c>
      <c r="U47" s="152">
        <v>0.36499999999999999</v>
      </c>
      <c r="V47" s="152">
        <f>ROUND(E47*U47,2)</f>
        <v>3.61</v>
      </c>
      <c r="W47" s="152"/>
      <c r="X47" s="147"/>
      <c r="Y47" s="147"/>
      <c r="Z47" s="147"/>
      <c r="AA47" s="147"/>
      <c r="AB47" s="147"/>
      <c r="AC47" s="147"/>
      <c r="AD47" s="147"/>
      <c r="AE47" s="147"/>
      <c r="AF47" s="147"/>
      <c r="AG47" s="147" t="s">
        <v>164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0"/>
      <c r="B48" s="151"/>
      <c r="C48" s="176" t="s">
        <v>215</v>
      </c>
      <c r="D48" s="153"/>
      <c r="E48" s="154">
        <v>9.9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47"/>
      <c r="Y48" s="147"/>
      <c r="Z48" s="147"/>
      <c r="AA48" s="147"/>
      <c r="AB48" s="147"/>
      <c r="AC48" s="147"/>
      <c r="AD48" s="147"/>
      <c r="AE48" s="147"/>
      <c r="AF48" s="147"/>
      <c r="AG48" s="147" t="s">
        <v>166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2">
        <v>15</v>
      </c>
      <c r="B49" s="163" t="s">
        <v>179</v>
      </c>
      <c r="C49" s="175" t="s">
        <v>180</v>
      </c>
      <c r="D49" s="164" t="s">
        <v>161</v>
      </c>
      <c r="E49" s="165">
        <v>4.95</v>
      </c>
      <c r="F49" s="166"/>
      <c r="G49" s="167"/>
      <c r="H49" s="152">
        <v>0</v>
      </c>
      <c r="I49" s="152">
        <f>ROUND(E49*H49,2)</f>
        <v>0</v>
      </c>
      <c r="J49" s="152">
        <v>158</v>
      </c>
      <c r="K49" s="152">
        <f>ROUND(E49*J49,2)</f>
        <v>782.1</v>
      </c>
      <c r="L49" s="152">
        <v>21</v>
      </c>
      <c r="M49" s="152">
        <f>G49*(1+L49/100)</f>
        <v>0</v>
      </c>
      <c r="N49" s="152">
        <v>0</v>
      </c>
      <c r="O49" s="152">
        <f>ROUND(E49*N49,2)</f>
        <v>0</v>
      </c>
      <c r="P49" s="152">
        <v>0</v>
      </c>
      <c r="Q49" s="152">
        <f>ROUND(E49*P49,2)</f>
        <v>0</v>
      </c>
      <c r="R49" s="152"/>
      <c r="S49" s="152" t="s">
        <v>162</v>
      </c>
      <c r="T49" s="152" t="s">
        <v>163</v>
      </c>
      <c r="U49" s="152">
        <v>0.64680000000000004</v>
      </c>
      <c r="V49" s="152">
        <f>ROUND(E49*U49,2)</f>
        <v>3.2</v>
      </c>
      <c r="W49" s="152"/>
      <c r="X49" s="147"/>
      <c r="Y49" s="147"/>
      <c r="Z49" s="147"/>
      <c r="AA49" s="147"/>
      <c r="AB49" s="147"/>
      <c r="AC49" s="147"/>
      <c r="AD49" s="147"/>
      <c r="AE49" s="147"/>
      <c r="AF49" s="147"/>
      <c r="AG49" s="147" t="s">
        <v>164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0"/>
      <c r="B50" s="151"/>
      <c r="C50" s="176" t="s">
        <v>216</v>
      </c>
      <c r="D50" s="153"/>
      <c r="E50" s="154">
        <v>4.95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47"/>
      <c r="Y50" s="147"/>
      <c r="Z50" s="147"/>
      <c r="AA50" s="147"/>
      <c r="AB50" s="147"/>
      <c r="AC50" s="147"/>
      <c r="AD50" s="147"/>
      <c r="AE50" s="147"/>
      <c r="AF50" s="147"/>
      <c r="AG50" s="147" t="s">
        <v>166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2">
        <v>16</v>
      </c>
      <c r="B51" s="163" t="s">
        <v>182</v>
      </c>
      <c r="C51" s="175" t="s">
        <v>183</v>
      </c>
      <c r="D51" s="164" t="s">
        <v>161</v>
      </c>
      <c r="E51" s="165">
        <v>11.648</v>
      </c>
      <c r="F51" s="166"/>
      <c r="G51" s="167"/>
      <c r="H51" s="152">
        <v>0</v>
      </c>
      <c r="I51" s="152">
        <f>ROUND(E51*H51,2)</f>
        <v>0</v>
      </c>
      <c r="J51" s="152">
        <v>467.5</v>
      </c>
      <c r="K51" s="152">
        <f>ROUND(E51*J51,2)</f>
        <v>5445.44</v>
      </c>
      <c r="L51" s="152">
        <v>21</v>
      </c>
      <c r="M51" s="152">
        <f>G51*(1+L51/100)</f>
        <v>0</v>
      </c>
      <c r="N51" s="152">
        <v>0</v>
      </c>
      <c r="O51" s="152">
        <f>ROUND(E51*N51,2)</f>
        <v>0</v>
      </c>
      <c r="P51" s="152">
        <v>0</v>
      </c>
      <c r="Q51" s="152">
        <f>ROUND(E51*P51,2)</f>
        <v>0</v>
      </c>
      <c r="R51" s="152"/>
      <c r="S51" s="152" t="s">
        <v>162</v>
      </c>
      <c r="T51" s="152" t="s">
        <v>163</v>
      </c>
      <c r="U51" s="152">
        <v>0.36499999999999999</v>
      </c>
      <c r="V51" s="152">
        <f>ROUND(E51*U51,2)</f>
        <v>4.25</v>
      </c>
      <c r="W51" s="152"/>
      <c r="X51" s="147"/>
      <c r="Y51" s="147"/>
      <c r="Z51" s="147"/>
      <c r="AA51" s="147"/>
      <c r="AB51" s="147"/>
      <c r="AC51" s="147"/>
      <c r="AD51" s="147"/>
      <c r="AE51" s="147"/>
      <c r="AF51" s="147"/>
      <c r="AG51" s="147" t="s">
        <v>164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50"/>
      <c r="B52" s="151"/>
      <c r="C52" s="176" t="s">
        <v>217</v>
      </c>
      <c r="D52" s="153"/>
      <c r="E52" s="154">
        <v>11.648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47"/>
      <c r="Y52" s="147"/>
      <c r="Z52" s="147"/>
      <c r="AA52" s="147"/>
      <c r="AB52" s="147"/>
      <c r="AC52" s="147"/>
      <c r="AD52" s="147"/>
      <c r="AE52" s="147"/>
      <c r="AF52" s="147"/>
      <c r="AG52" s="147" t="s">
        <v>166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2">
        <v>17</v>
      </c>
      <c r="B53" s="163" t="s">
        <v>186</v>
      </c>
      <c r="C53" s="175" t="s">
        <v>187</v>
      </c>
      <c r="D53" s="164" t="s">
        <v>161</v>
      </c>
      <c r="E53" s="165">
        <v>5.8239999999999998</v>
      </c>
      <c r="F53" s="166"/>
      <c r="G53" s="167"/>
      <c r="H53" s="152">
        <v>0</v>
      </c>
      <c r="I53" s="152">
        <f>ROUND(E53*H53,2)</f>
        <v>0</v>
      </c>
      <c r="J53" s="152">
        <v>34.299999999999997</v>
      </c>
      <c r="K53" s="152">
        <f>ROUND(E53*J53,2)</f>
        <v>199.76</v>
      </c>
      <c r="L53" s="152">
        <v>21</v>
      </c>
      <c r="M53" s="152">
        <f>G53*(1+L53/100)</f>
        <v>0</v>
      </c>
      <c r="N53" s="152">
        <v>0</v>
      </c>
      <c r="O53" s="152">
        <f>ROUND(E53*N53,2)</f>
        <v>0</v>
      </c>
      <c r="P53" s="152">
        <v>0</v>
      </c>
      <c r="Q53" s="152">
        <f>ROUND(E53*P53,2)</f>
        <v>0</v>
      </c>
      <c r="R53" s="152"/>
      <c r="S53" s="152" t="s">
        <v>162</v>
      </c>
      <c r="T53" s="152" t="s">
        <v>163</v>
      </c>
      <c r="U53" s="152">
        <v>8.4000000000000005E-2</v>
      </c>
      <c r="V53" s="152">
        <f>ROUND(E53*U53,2)</f>
        <v>0.49</v>
      </c>
      <c r="W53" s="152"/>
      <c r="X53" s="147"/>
      <c r="Y53" s="147"/>
      <c r="Z53" s="147"/>
      <c r="AA53" s="147"/>
      <c r="AB53" s="147"/>
      <c r="AC53" s="147"/>
      <c r="AD53" s="147"/>
      <c r="AE53" s="147"/>
      <c r="AF53" s="147"/>
      <c r="AG53" s="147" t="s">
        <v>164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0"/>
      <c r="B54" s="151"/>
      <c r="C54" s="176" t="s">
        <v>218</v>
      </c>
      <c r="D54" s="153"/>
      <c r="E54" s="154">
        <v>5.8239999999999998</v>
      </c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47"/>
      <c r="Y54" s="147"/>
      <c r="Z54" s="147"/>
      <c r="AA54" s="147"/>
      <c r="AB54" s="147"/>
      <c r="AC54" s="147"/>
      <c r="AD54" s="147"/>
      <c r="AE54" s="147"/>
      <c r="AF54" s="147"/>
      <c r="AG54" s="147" t="s">
        <v>166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2">
        <v>18</v>
      </c>
      <c r="B55" s="163" t="s">
        <v>192</v>
      </c>
      <c r="C55" s="175" t="s">
        <v>193</v>
      </c>
      <c r="D55" s="164" t="s">
        <v>161</v>
      </c>
      <c r="E55" s="165">
        <v>8.0820000000000007</v>
      </c>
      <c r="F55" s="166"/>
      <c r="G55" s="167"/>
      <c r="H55" s="152">
        <v>0</v>
      </c>
      <c r="I55" s="152">
        <f>ROUND(E55*H55,2)</f>
        <v>0</v>
      </c>
      <c r="J55" s="152">
        <v>140</v>
      </c>
      <c r="K55" s="152">
        <f>ROUND(E55*J55,2)</f>
        <v>1131.48</v>
      </c>
      <c r="L55" s="152">
        <v>21</v>
      </c>
      <c r="M55" s="152">
        <f>G55*(1+L55/100)</f>
        <v>0</v>
      </c>
      <c r="N55" s="152">
        <v>0</v>
      </c>
      <c r="O55" s="152">
        <f>ROUND(E55*N55,2)</f>
        <v>0</v>
      </c>
      <c r="P55" s="152">
        <v>0</v>
      </c>
      <c r="Q55" s="152">
        <f>ROUND(E55*P55,2)</f>
        <v>0</v>
      </c>
      <c r="R55" s="152"/>
      <c r="S55" s="152" t="s">
        <v>162</v>
      </c>
      <c r="T55" s="152" t="s">
        <v>163</v>
      </c>
      <c r="U55" s="152">
        <v>1.0999999999999999E-2</v>
      </c>
      <c r="V55" s="152">
        <f>ROUND(E55*U55,2)</f>
        <v>0.09</v>
      </c>
      <c r="W55" s="152"/>
      <c r="X55" s="147"/>
      <c r="Y55" s="147"/>
      <c r="Z55" s="147"/>
      <c r="AA55" s="147"/>
      <c r="AB55" s="147"/>
      <c r="AC55" s="147"/>
      <c r="AD55" s="147"/>
      <c r="AE55" s="147"/>
      <c r="AF55" s="147"/>
      <c r="AG55" s="147" t="s">
        <v>164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0"/>
      <c r="B56" s="151"/>
      <c r="C56" s="176" t="s">
        <v>219</v>
      </c>
      <c r="D56" s="153"/>
      <c r="E56" s="154">
        <v>8.0820000000000007</v>
      </c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47"/>
      <c r="Y56" s="147"/>
      <c r="Z56" s="147"/>
      <c r="AA56" s="147"/>
      <c r="AB56" s="147"/>
      <c r="AC56" s="147"/>
      <c r="AD56" s="147"/>
      <c r="AE56" s="147"/>
      <c r="AF56" s="147"/>
      <c r="AG56" s="147" t="s">
        <v>166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8">
        <v>19</v>
      </c>
      <c r="B57" s="169" t="s">
        <v>199</v>
      </c>
      <c r="C57" s="177" t="s">
        <v>200</v>
      </c>
      <c r="D57" s="170" t="s">
        <v>161</v>
      </c>
      <c r="E57" s="171">
        <v>8.0820000000000007</v>
      </c>
      <c r="F57" s="172"/>
      <c r="G57" s="173"/>
      <c r="H57" s="152">
        <v>0</v>
      </c>
      <c r="I57" s="152">
        <f>ROUND(E57*H57,2)</f>
        <v>0</v>
      </c>
      <c r="J57" s="152">
        <v>15.9</v>
      </c>
      <c r="K57" s="152">
        <f>ROUND(E57*J57,2)</f>
        <v>128.5</v>
      </c>
      <c r="L57" s="152">
        <v>21</v>
      </c>
      <c r="M57" s="152">
        <f>G57*(1+L57/100)</f>
        <v>0</v>
      </c>
      <c r="N57" s="152">
        <v>0</v>
      </c>
      <c r="O57" s="152">
        <f>ROUND(E57*N57,2)</f>
        <v>0</v>
      </c>
      <c r="P57" s="152">
        <v>0</v>
      </c>
      <c r="Q57" s="152">
        <f>ROUND(E57*P57,2)</f>
        <v>0</v>
      </c>
      <c r="R57" s="152"/>
      <c r="S57" s="152" t="s">
        <v>162</v>
      </c>
      <c r="T57" s="152" t="s">
        <v>163</v>
      </c>
      <c r="U57" s="152">
        <v>8.9999999999999993E-3</v>
      </c>
      <c r="V57" s="152">
        <f>ROUND(E57*U57,2)</f>
        <v>7.0000000000000007E-2</v>
      </c>
      <c r="W57" s="152"/>
      <c r="X57" s="147"/>
      <c r="Y57" s="147"/>
      <c r="Z57" s="147"/>
      <c r="AA57" s="147"/>
      <c r="AB57" s="147"/>
      <c r="AC57" s="147"/>
      <c r="AD57" s="147"/>
      <c r="AE57" s="147"/>
      <c r="AF57" s="147"/>
      <c r="AG57" s="147" t="s">
        <v>164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2">
        <v>20</v>
      </c>
      <c r="B58" s="163" t="s">
        <v>220</v>
      </c>
      <c r="C58" s="175" t="s">
        <v>221</v>
      </c>
      <c r="D58" s="164" t="s">
        <v>161</v>
      </c>
      <c r="E58" s="165">
        <v>13.465999999999999</v>
      </c>
      <c r="F58" s="166"/>
      <c r="G58" s="167"/>
      <c r="H58" s="152">
        <v>0</v>
      </c>
      <c r="I58" s="152">
        <f>ROUND(E58*H58,2)</f>
        <v>0</v>
      </c>
      <c r="J58" s="152">
        <v>116.5</v>
      </c>
      <c r="K58" s="152">
        <f>ROUND(E58*J58,2)</f>
        <v>1568.79</v>
      </c>
      <c r="L58" s="152">
        <v>21</v>
      </c>
      <c r="M58" s="152">
        <f>G58*(1+L58/100)</f>
        <v>0</v>
      </c>
      <c r="N58" s="152">
        <v>0</v>
      </c>
      <c r="O58" s="152">
        <f>ROUND(E58*N58,2)</f>
        <v>0</v>
      </c>
      <c r="P58" s="152">
        <v>0</v>
      </c>
      <c r="Q58" s="152">
        <f>ROUND(E58*P58,2)</f>
        <v>0</v>
      </c>
      <c r="R58" s="152"/>
      <c r="S58" s="152" t="s">
        <v>162</v>
      </c>
      <c r="T58" s="152" t="s">
        <v>163</v>
      </c>
      <c r="U58" s="152">
        <v>0.13200000000000001</v>
      </c>
      <c r="V58" s="152">
        <f>ROUND(E58*U58,2)</f>
        <v>1.78</v>
      </c>
      <c r="W58" s="152"/>
      <c r="X58" s="147"/>
      <c r="Y58" s="147"/>
      <c r="Z58" s="147"/>
      <c r="AA58" s="147"/>
      <c r="AB58" s="147"/>
      <c r="AC58" s="147"/>
      <c r="AD58" s="147"/>
      <c r="AE58" s="147"/>
      <c r="AF58" s="147"/>
      <c r="AG58" s="147" t="s">
        <v>164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0"/>
      <c r="B59" s="151"/>
      <c r="C59" s="176" t="s">
        <v>222</v>
      </c>
      <c r="D59" s="153"/>
      <c r="E59" s="154">
        <v>5.85</v>
      </c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47"/>
      <c r="Y59" s="147"/>
      <c r="Z59" s="147"/>
      <c r="AA59" s="147"/>
      <c r="AB59" s="147"/>
      <c r="AC59" s="147"/>
      <c r="AD59" s="147"/>
      <c r="AE59" s="147"/>
      <c r="AF59" s="147"/>
      <c r="AG59" s="147" t="s">
        <v>166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0"/>
      <c r="B60" s="151"/>
      <c r="C60" s="176" t="s">
        <v>223</v>
      </c>
      <c r="D60" s="153"/>
      <c r="E60" s="154">
        <v>7.6159999999999997</v>
      </c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47"/>
      <c r="Y60" s="147"/>
      <c r="Z60" s="147"/>
      <c r="AA60" s="147"/>
      <c r="AB60" s="147"/>
      <c r="AC60" s="147"/>
      <c r="AD60" s="147"/>
      <c r="AE60" s="147"/>
      <c r="AF60" s="147"/>
      <c r="AG60" s="147" t="s">
        <v>166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2">
        <v>21</v>
      </c>
      <c r="B61" s="163" t="s">
        <v>224</v>
      </c>
      <c r="C61" s="175" t="s">
        <v>225</v>
      </c>
      <c r="D61" s="164" t="s">
        <v>161</v>
      </c>
      <c r="E61" s="165">
        <v>8.0820000000000007</v>
      </c>
      <c r="F61" s="166"/>
      <c r="G61" s="167"/>
      <c r="H61" s="152">
        <v>646.16999999999996</v>
      </c>
      <c r="I61" s="152">
        <f>ROUND(E61*H61,2)</f>
        <v>5222.3500000000004</v>
      </c>
      <c r="J61" s="152">
        <v>566.83000000000004</v>
      </c>
      <c r="K61" s="152">
        <f>ROUND(E61*J61,2)</f>
        <v>4581.12</v>
      </c>
      <c r="L61" s="152">
        <v>21</v>
      </c>
      <c r="M61" s="152">
        <f>G61*(1+L61/100)</f>
        <v>0</v>
      </c>
      <c r="N61" s="152">
        <v>1.8907700000000001</v>
      </c>
      <c r="O61" s="152">
        <f>ROUND(E61*N61,2)</f>
        <v>15.28</v>
      </c>
      <c r="P61" s="152">
        <v>0</v>
      </c>
      <c r="Q61" s="152">
        <f>ROUND(E61*P61,2)</f>
        <v>0</v>
      </c>
      <c r="R61" s="152"/>
      <c r="S61" s="152" t="s">
        <v>162</v>
      </c>
      <c r="T61" s="152" t="s">
        <v>163</v>
      </c>
      <c r="U61" s="152">
        <v>1.6950000000000001</v>
      </c>
      <c r="V61" s="152">
        <f>ROUND(E61*U61,2)</f>
        <v>13.7</v>
      </c>
      <c r="W61" s="152"/>
      <c r="X61" s="147"/>
      <c r="Y61" s="147"/>
      <c r="Z61" s="147"/>
      <c r="AA61" s="147"/>
      <c r="AB61" s="147"/>
      <c r="AC61" s="147"/>
      <c r="AD61" s="147"/>
      <c r="AE61" s="147"/>
      <c r="AF61" s="147"/>
      <c r="AG61" s="147" t="s">
        <v>164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0"/>
      <c r="B62" s="151"/>
      <c r="C62" s="176" t="s">
        <v>226</v>
      </c>
      <c r="D62" s="153"/>
      <c r="E62" s="154">
        <v>4.05</v>
      </c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47"/>
      <c r="Y62" s="147"/>
      <c r="Z62" s="147"/>
      <c r="AA62" s="147"/>
      <c r="AB62" s="147"/>
      <c r="AC62" s="147"/>
      <c r="AD62" s="147"/>
      <c r="AE62" s="147"/>
      <c r="AF62" s="147"/>
      <c r="AG62" s="147" t="s">
        <v>166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0"/>
      <c r="B63" s="151"/>
      <c r="C63" s="176" t="s">
        <v>227</v>
      </c>
      <c r="D63" s="153"/>
      <c r="E63" s="154">
        <v>4.032</v>
      </c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47"/>
      <c r="Y63" s="147"/>
      <c r="Z63" s="147"/>
      <c r="AA63" s="147"/>
      <c r="AB63" s="147"/>
      <c r="AC63" s="147"/>
      <c r="AD63" s="147"/>
      <c r="AE63" s="147"/>
      <c r="AF63" s="147"/>
      <c r="AG63" s="147" t="s">
        <v>166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62">
        <v>22</v>
      </c>
      <c r="B64" s="163" t="s">
        <v>228</v>
      </c>
      <c r="C64" s="175" t="s">
        <v>229</v>
      </c>
      <c r="D64" s="164" t="s">
        <v>230</v>
      </c>
      <c r="E64" s="165">
        <v>-1</v>
      </c>
      <c r="F64" s="166"/>
      <c r="G64" s="167"/>
      <c r="H64" s="152">
        <v>0</v>
      </c>
      <c r="I64" s="152">
        <f>ROUND(E64*H64,2)</f>
        <v>0</v>
      </c>
      <c r="J64" s="152">
        <v>10506</v>
      </c>
      <c r="K64" s="152">
        <f>ROUND(E64*J64,2)</f>
        <v>-10506</v>
      </c>
      <c r="L64" s="152">
        <v>21</v>
      </c>
      <c r="M64" s="152">
        <f>G64*(1+L64/100)</f>
        <v>0</v>
      </c>
      <c r="N64" s="152">
        <v>0</v>
      </c>
      <c r="O64" s="152">
        <f>ROUND(E64*N64,2)</f>
        <v>0</v>
      </c>
      <c r="P64" s="152">
        <v>0</v>
      </c>
      <c r="Q64" s="152">
        <f>ROUND(E64*P64,2)</f>
        <v>0</v>
      </c>
      <c r="R64" s="152"/>
      <c r="S64" s="152" t="s">
        <v>231</v>
      </c>
      <c r="T64" s="152" t="s">
        <v>163</v>
      </c>
      <c r="U64" s="152">
        <v>0</v>
      </c>
      <c r="V64" s="152">
        <f>ROUND(E64*U64,2)</f>
        <v>0</v>
      </c>
      <c r="W64" s="152"/>
      <c r="X64" s="147"/>
      <c r="Y64" s="147"/>
      <c r="Z64" s="147"/>
      <c r="AA64" s="147"/>
      <c r="AB64" s="147"/>
      <c r="AC64" s="147"/>
      <c r="AD64" s="147"/>
      <c r="AE64" s="147"/>
      <c r="AF64" s="147"/>
      <c r="AG64" s="147" t="s">
        <v>164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0"/>
      <c r="B65" s="151"/>
      <c r="C65" s="176" t="s">
        <v>232</v>
      </c>
      <c r="D65" s="153"/>
      <c r="E65" s="154">
        <v>-1</v>
      </c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47"/>
      <c r="Y65" s="147"/>
      <c r="Z65" s="147"/>
      <c r="AA65" s="147"/>
      <c r="AB65" s="147"/>
      <c r="AC65" s="147"/>
      <c r="AD65" s="147"/>
      <c r="AE65" s="147"/>
      <c r="AF65" s="147"/>
      <c r="AG65" s="147" t="s">
        <v>166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156" t="s">
        <v>157</v>
      </c>
      <c r="B66" s="157" t="s">
        <v>68</v>
      </c>
      <c r="C66" s="174" t="s">
        <v>69</v>
      </c>
      <c r="D66" s="158"/>
      <c r="E66" s="159"/>
      <c r="F66" s="160"/>
      <c r="G66" s="161"/>
      <c r="H66" s="155"/>
      <c r="I66" s="155">
        <f>SUM(I67:I128)</f>
        <v>121013.18000000001</v>
      </c>
      <c r="J66" s="155"/>
      <c r="K66" s="155">
        <f>SUM(K67:K128)</f>
        <v>51346.729999999989</v>
      </c>
      <c r="L66" s="155"/>
      <c r="M66" s="155">
        <f>SUM(M67:M128)</f>
        <v>0</v>
      </c>
      <c r="N66" s="155"/>
      <c r="O66" s="155">
        <f>SUM(O67:O128)</f>
        <v>106.66</v>
      </c>
      <c r="P66" s="155"/>
      <c r="Q66" s="155">
        <f>SUM(Q67:Q128)</f>
        <v>0</v>
      </c>
      <c r="R66" s="155"/>
      <c r="S66" s="155"/>
      <c r="T66" s="155"/>
      <c r="U66" s="155"/>
      <c r="V66" s="155">
        <f>SUM(V67:V128)</f>
        <v>128.14999999999998</v>
      </c>
      <c r="W66" s="155"/>
      <c r="AG66" t="s">
        <v>158</v>
      </c>
    </row>
    <row r="67" spans="1:60" outlineLevel="1" x14ac:dyDescent="0.2">
      <c r="A67" s="162">
        <v>23</v>
      </c>
      <c r="B67" s="163" t="s">
        <v>233</v>
      </c>
      <c r="C67" s="175" t="s">
        <v>234</v>
      </c>
      <c r="D67" s="164" t="s">
        <v>161</v>
      </c>
      <c r="E67" s="165">
        <v>5.3986499999999999</v>
      </c>
      <c r="F67" s="166"/>
      <c r="G67" s="167"/>
      <c r="H67" s="152">
        <v>681.46</v>
      </c>
      <c r="I67" s="152">
        <f>ROUND(E67*H67,2)</f>
        <v>3678.96</v>
      </c>
      <c r="J67" s="152">
        <v>436.54</v>
      </c>
      <c r="K67" s="152">
        <f>ROUND(E67*J67,2)</f>
        <v>2356.73</v>
      </c>
      <c r="L67" s="152">
        <v>21</v>
      </c>
      <c r="M67" s="152">
        <f>G67*(1+L67/100)</f>
        <v>0</v>
      </c>
      <c r="N67" s="152">
        <v>1.9397</v>
      </c>
      <c r="O67" s="152">
        <f>ROUND(E67*N67,2)</f>
        <v>10.47</v>
      </c>
      <c r="P67" s="152">
        <v>0</v>
      </c>
      <c r="Q67" s="152">
        <f>ROUND(E67*P67,2)</f>
        <v>0</v>
      </c>
      <c r="R67" s="152"/>
      <c r="S67" s="152" t="s">
        <v>162</v>
      </c>
      <c r="T67" s="152" t="s">
        <v>163</v>
      </c>
      <c r="U67" s="152">
        <v>0.96499999999999997</v>
      </c>
      <c r="V67" s="152">
        <f>ROUND(E67*U67,2)</f>
        <v>5.21</v>
      </c>
      <c r="W67" s="152"/>
      <c r="X67" s="147"/>
      <c r="Y67" s="147"/>
      <c r="Z67" s="147"/>
      <c r="AA67" s="147"/>
      <c r="AB67" s="147"/>
      <c r="AC67" s="147"/>
      <c r="AD67" s="147"/>
      <c r="AE67" s="147"/>
      <c r="AF67" s="147"/>
      <c r="AG67" s="147" t="s">
        <v>164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0"/>
      <c r="B68" s="151"/>
      <c r="C68" s="176" t="s">
        <v>235</v>
      </c>
      <c r="D68" s="153"/>
      <c r="E68" s="154">
        <v>2.1811500000000001</v>
      </c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47"/>
      <c r="Y68" s="147"/>
      <c r="Z68" s="147"/>
      <c r="AA68" s="147"/>
      <c r="AB68" s="147"/>
      <c r="AC68" s="147"/>
      <c r="AD68" s="147"/>
      <c r="AE68" s="147"/>
      <c r="AF68" s="147"/>
      <c r="AG68" s="147" t="s">
        <v>166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0"/>
      <c r="B69" s="151"/>
      <c r="C69" s="176" t="s">
        <v>236</v>
      </c>
      <c r="D69" s="153"/>
      <c r="E69" s="154">
        <v>3.2174999999999998</v>
      </c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47"/>
      <c r="Y69" s="147"/>
      <c r="Z69" s="147"/>
      <c r="AA69" s="147"/>
      <c r="AB69" s="147"/>
      <c r="AC69" s="147"/>
      <c r="AD69" s="147"/>
      <c r="AE69" s="147"/>
      <c r="AF69" s="147"/>
      <c r="AG69" s="147" t="s">
        <v>166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2">
        <v>24</v>
      </c>
      <c r="B70" s="163" t="s">
        <v>237</v>
      </c>
      <c r="C70" s="175" t="s">
        <v>238</v>
      </c>
      <c r="D70" s="164" t="s">
        <v>161</v>
      </c>
      <c r="E70" s="165">
        <v>0.93164999999999998</v>
      </c>
      <c r="F70" s="166"/>
      <c r="G70" s="167"/>
      <c r="H70" s="152">
        <v>511.34</v>
      </c>
      <c r="I70" s="152">
        <f>ROUND(E70*H70,2)</f>
        <v>476.39</v>
      </c>
      <c r="J70" s="152">
        <v>441.66</v>
      </c>
      <c r="K70" s="152">
        <f>ROUND(E70*J70,2)</f>
        <v>411.47</v>
      </c>
      <c r="L70" s="152">
        <v>21</v>
      </c>
      <c r="M70" s="152">
        <f>G70*(1+L70/100)</f>
        <v>0</v>
      </c>
      <c r="N70" s="152">
        <v>1.93971</v>
      </c>
      <c r="O70" s="152">
        <f>ROUND(E70*N70,2)</f>
        <v>1.81</v>
      </c>
      <c r="P70" s="152">
        <v>0</v>
      </c>
      <c r="Q70" s="152">
        <f>ROUND(E70*P70,2)</f>
        <v>0</v>
      </c>
      <c r="R70" s="152"/>
      <c r="S70" s="152" t="s">
        <v>162</v>
      </c>
      <c r="T70" s="152" t="s">
        <v>163</v>
      </c>
      <c r="U70" s="152">
        <v>0.96499999999999997</v>
      </c>
      <c r="V70" s="152">
        <f>ROUND(E70*U70,2)</f>
        <v>0.9</v>
      </c>
      <c r="W70" s="152"/>
      <c r="X70" s="147"/>
      <c r="Y70" s="147"/>
      <c r="Z70" s="147"/>
      <c r="AA70" s="147"/>
      <c r="AB70" s="147"/>
      <c r="AC70" s="147"/>
      <c r="AD70" s="147"/>
      <c r="AE70" s="147"/>
      <c r="AF70" s="147"/>
      <c r="AG70" s="147" t="s">
        <v>164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0"/>
      <c r="B71" s="151"/>
      <c r="C71" s="176" t="s">
        <v>239</v>
      </c>
      <c r="D71" s="153"/>
      <c r="E71" s="154">
        <v>0.64400000000000002</v>
      </c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47"/>
      <c r="Y71" s="147"/>
      <c r="Z71" s="147"/>
      <c r="AA71" s="147"/>
      <c r="AB71" s="147"/>
      <c r="AC71" s="147"/>
      <c r="AD71" s="147"/>
      <c r="AE71" s="147"/>
      <c r="AF71" s="147"/>
      <c r="AG71" s="147" t="s">
        <v>166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0"/>
      <c r="B72" s="151"/>
      <c r="C72" s="176" t="s">
        <v>240</v>
      </c>
      <c r="D72" s="153"/>
      <c r="E72" s="154">
        <v>4.9000000000000002E-2</v>
      </c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47"/>
      <c r="Y72" s="147"/>
      <c r="Z72" s="147"/>
      <c r="AA72" s="147"/>
      <c r="AB72" s="147"/>
      <c r="AC72" s="147"/>
      <c r="AD72" s="147"/>
      <c r="AE72" s="147"/>
      <c r="AF72" s="147"/>
      <c r="AG72" s="147" t="s">
        <v>166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0"/>
      <c r="B73" s="151"/>
      <c r="C73" s="176" t="s">
        <v>241</v>
      </c>
      <c r="D73" s="153"/>
      <c r="E73" s="154">
        <v>9.9900000000000003E-2</v>
      </c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47"/>
      <c r="Y73" s="147"/>
      <c r="Z73" s="147"/>
      <c r="AA73" s="147"/>
      <c r="AB73" s="147"/>
      <c r="AC73" s="147"/>
      <c r="AD73" s="147"/>
      <c r="AE73" s="147"/>
      <c r="AF73" s="147"/>
      <c r="AG73" s="147" t="s">
        <v>166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0"/>
      <c r="B74" s="151"/>
      <c r="C74" s="176" t="s">
        <v>242</v>
      </c>
      <c r="D74" s="153"/>
      <c r="E74" s="154">
        <v>8.6249999999999993E-2</v>
      </c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47"/>
      <c r="Y74" s="147"/>
      <c r="Z74" s="147"/>
      <c r="AA74" s="147"/>
      <c r="AB74" s="147"/>
      <c r="AC74" s="147"/>
      <c r="AD74" s="147"/>
      <c r="AE74" s="147"/>
      <c r="AF74" s="147"/>
      <c r="AG74" s="147" t="s">
        <v>166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0"/>
      <c r="B75" s="151"/>
      <c r="C75" s="176" t="s">
        <v>243</v>
      </c>
      <c r="D75" s="153"/>
      <c r="E75" s="154">
        <v>5.2499999999999998E-2</v>
      </c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47"/>
      <c r="Y75" s="147"/>
      <c r="Z75" s="147"/>
      <c r="AA75" s="147"/>
      <c r="AB75" s="147"/>
      <c r="AC75" s="147"/>
      <c r="AD75" s="147"/>
      <c r="AE75" s="147"/>
      <c r="AF75" s="147"/>
      <c r="AG75" s="147" t="s">
        <v>166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2">
        <v>25</v>
      </c>
      <c r="B76" s="163" t="s">
        <v>244</v>
      </c>
      <c r="C76" s="175" t="s">
        <v>245</v>
      </c>
      <c r="D76" s="164" t="s">
        <v>161</v>
      </c>
      <c r="E76" s="165">
        <v>15.28769</v>
      </c>
      <c r="F76" s="166"/>
      <c r="G76" s="167"/>
      <c r="H76" s="152">
        <v>2323.87</v>
      </c>
      <c r="I76" s="152">
        <f>ROUND(E76*H76,2)</f>
        <v>35526.6</v>
      </c>
      <c r="J76" s="152">
        <v>251.13</v>
      </c>
      <c r="K76" s="152">
        <f>ROUND(E76*J76,2)</f>
        <v>3839.2</v>
      </c>
      <c r="L76" s="152">
        <v>21</v>
      </c>
      <c r="M76" s="152">
        <f>G76*(1+L76/100)</f>
        <v>0</v>
      </c>
      <c r="N76" s="152">
        <v>2.5249999999999999</v>
      </c>
      <c r="O76" s="152">
        <f>ROUND(E76*N76,2)</f>
        <v>38.6</v>
      </c>
      <c r="P76" s="152">
        <v>0</v>
      </c>
      <c r="Q76" s="152">
        <f>ROUND(E76*P76,2)</f>
        <v>0</v>
      </c>
      <c r="R76" s="152"/>
      <c r="S76" s="152" t="s">
        <v>162</v>
      </c>
      <c r="T76" s="152" t="s">
        <v>163</v>
      </c>
      <c r="U76" s="152">
        <v>0.48</v>
      </c>
      <c r="V76" s="152">
        <f>ROUND(E76*U76,2)</f>
        <v>7.34</v>
      </c>
      <c r="W76" s="152"/>
      <c r="X76" s="147"/>
      <c r="Y76" s="147"/>
      <c r="Z76" s="147"/>
      <c r="AA76" s="147"/>
      <c r="AB76" s="147"/>
      <c r="AC76" s="147"/>
      <c r="AD76" s="147"/>
      <c r="AE76" s="147"/>
      <c r="AF76" s="147"/>
      <c r="AG76" s="147" t="s">
        <v>164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0"/>
      <c r="B77" s="151"/>
      <c r="C77" s="176" t="s">
        <v>246</v>
      </c>
      <c r="D77" s="153"/>
      <c r="E77" s="154">
        <v>16.2</v>
      </c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47"/>
      <c r="Y77" s="147"/>
      <c r="Z77" s="147"/>
      <c r="AA77" s="147"/>
      <c r="AB77" s="147"/>
      <c r="AC77" s="147"/>
      <c r="AD77" s="147"/>
      <c r="AE77" s="147"/>
      <c r="AF77" s="147"/>
      <c r="AG77" s="147" t="s">
        <v>166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0"/>
      <c r="B78" s="151"/>
      <c r="C78" s="176" t="s">
        <v>247</v>
      </c>
      <c r="D78" s="153"/>
      <c r="E78" s="154">
        <v>-0.30986999999999998</v>
      </c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47"/>
      <c r="Y78" s="147"/>
      <c r="Z78" s="147"/>
      <c r="AA78" s="147"/>
      <c r="AB78" s="147"/>
      <c r="AC78" s="147"/>
      <c r="AD78" s="147"/>
      <c r="AE78" s="147"/>
      <c r="AF78" s="147"/>
      <c r="AG78" s="147" t="s">
        <v>166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0"/>
      <c r="B79" s="151"/>
      <c r="C79" s="176" t="s">
        <v>248</v>
      </c>
      <c r="D79" s="153"/>
      <c r="E79" s="154">
        <v>-0.33750000000000002</v>
      </c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47"/>
      <c r="Y79" s="147"/>
      <c r="Z79" s="147"/>
      <c r="AA79" s="147"/>
      <c r="AB79" s="147"/>
      <c r="AC79" s="147"/>
      <c r="AD79" s="147"/>
      <c r="AE79" s="147"/>
      <c r="AF79" s="147"/>
      <c r="AG79" s="147" t="s">
        <v>166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0"/>
      <c r="B80" s="151"/>
      <c r="C80" s="176" t="s">
        <v>249</v>
      </c>
      <c r="D80" s="153"/>
      <c r="E80" s="154">
        <v>-0.26494000000000001</v>
      </c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47"/>
      <c r="Y80" s="147"/>
      <c r="Z80" s="147"/>
      <c r="AA80" s="147"/>
      <c r="AB80" s="147"/>
      <c r="AC80" s="147"/>
      <c r="AD80" s="147"/>
      <c r="AE80" s="147"/>
      <c r="AF80" s="147"/>
      <c r="AG80" s="147" t="s">
        <v>166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2">
        <v>26</v>
      </c>
      <c r="B81" s="163" t="s">
        <v>250</v>
      </c>
      <c r="C81" s="175" t="s">
        <v>251</v>
      </c>
      <c r="D81" s="164" t="s">
        <v>212</v>
      </c>
      <c r="E81" s="165">
        <v>11.147</v>
      </c>
      <c r="F81" s="166"/>
      <c r="G81" s="167"/>
      <c r="H81" s="152">
        <v>177.72</v>
      </c>
      <c r="I81" s="152">
        <f>ROUND(E81*H81,2)</f>
        <v>1981.04</v>
      </c>
      <c r="J81" s="152">
        <v>569.28</v>
      </c>
      <c r="K81" s="152">
        <f>ROUND(E81*J81,2)</f>
        <v>6345.76</v>
      </c>
      <c r="L81" s="152">
        <v>21</v>
      </c>
      <c r="M81" s="152">
        <f>G81*(1+L81/100)</f>
        <v>0</v>
      </c>
      <c r="N81" s="152">
        <v>3.9199999999999999E-2</v>
      </c>
      <c r="O81" s="152">
        <f>ROUND(E81*N81,2)</f>
        <v>0.44</v>
      </c>
      <c r="P81" s="152">
        <v>0</v>
      </c>
      <c r="Q81" s="152">
        <f>ROUND(E81*P81,2)</f>
        <v>0</v>
      </c>
      <c r="R81" s="152"/>
      <c r="S81" s="152" t="s">
        <v>162</v>
      </c>
      <c r="T81" s="152" t="s">
        <v>163</v>
      </c>
      <c r="U81" s="152">
        <v>1.6</v>
      </c>
      <c r="V81" s="152">
        <f>ROUND(E81*U81,2)</f>
        <v>17.84</v>
      </c>
      <c r="W81" s="152"/>
      <c r="X81" s="147"/>
      <c r="Y81" s="147"/>
      <c r="Z81" s="147"/>
      <c r="AA81" s="147"/>
      <c r="AB81" s="147"/>
      <c r="AC81" s="147"/>
      <c r="AD81" s="147"/>
      <c r="AE81" s="147"/>
      <c r="AF81" s="147"/>
      <c r="AG81" s="147" t="s">
        <v>164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0"/>
      <c r="B82" s="151"/>
      <c r="C82" s="176" t="s">
        <v>252</v>
      </c>
      <c r="D82" s="153"/>
      <c r="E82" s="154">
        <v>8.5</v>
      </c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47"/>
      <c r="Y82" s="147"/>
      <c r="Z82" s="147"/>
      <c r="AA82" s="147"/>
      <c r="AB82" s="147"/>
      <c r="AC82" s="147"/>
      <c r="AD82" s="147"/>
      <c r="AE82" s="147"/>
      <c r="AF82" s="147"/>
      <c r="AG82" s="147" t="s">
        <v>166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0"/>
      <c r="B83" s="151"/>
      <c r="C83" s="176" t="s">
        <v>253</v>
      </c>
      <c r="D83" s="153"/>
      <c r="E83" s="154">
        <v>1.105</v>
      </c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47"/>
      <c r="Y83" s="147"/>
      <c r="Z83" s="147"/>
      <c r="AA83" s="147"/>
      <c r="AB83" s="147"/>
      <c r="AC83" s="147"/>
      <c r="AD83" s="147"/>
      <c r="AE83" s="147"/>
      <c r="AF83" s="147"/>
      <c r="AG83" s="147" t="s">
        <v>166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0"/>
      <c r="B84" s="151"/>
      <c r="C84" s="176" t="s">
        <v>254</v>
      </c>
      <c r="D84" s="153"/>
      <c r="E84" s="154">
        <v>1.542</v>
      </c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47"/>
      <c r="Y84" s="147"/>
      <c r="Z84" s="147"/>
      <c r="AA84" s="147"/>
      <c r="AB84" s="147"/>
      <c r="AC84" s="147"/>
      <c r="AD84" s="147"/>
      <c r="AE84" s="147"/>
      <c r="AF84" s="147"/>
      <c r="AG84" s="147" t="s">
        <v>166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8">
        <v>27</v>
      </c>
      <c r="B85" s="169" t="s">
        <v>255</v>
      </c>
      <c r="C85" s="177" t="s">
        <v>256</v>
      </c>
      <c r="D85" s="170" t="s">
        <v>212</v>
      </c>
      <c r="E85" s="171">
        <v>11.147</v>
      </c>
      <c r="F85" s="172"/>
      <c r="G85" s="173"/>
      <c r="H85" s="152">
        <v>0</v>
      </c>
      <c r="I85" s="152">
        <f>ROUND(E85*H85,2)</f>
        <v>0</v>
      </c>
      <c r="J85" s="152">
        <v>118</v>
      </c>
      <c r="K85" s="152">
        <f>ROUND(E85*J85,2)</f>
        <v>1315.35</v>
      </c>
      <c r="L85" s="152">
        <v>21</v>
      </c>
      <c r="M85" s="152">
        <f>G85*(1+L85/100)</f>
        <v>0</v>
      </c>
      <c r="N85" s="152">
        <v>0</v>
      </c>
      <c r="O85" s="152">
        <f>ROUND(E85*N85,2)</f>
        <v>0</v>
      </c>
      <c r="P85" s="152">
        <v>0</v>
      </c>
      <c r="Q85" s="152">
        <f>ROUND(E85*P85,2)</f>
        <v>0</v>
      </c>
      <c r="R85" s="152"/>
      <c r="S85" s="152" t="s">
        <v>162</v>
      </c>
      <c r="T85" s="152" t="s">
        <v>163</v>
      </c>
      <c r="U85" s="152">
        <v>0.32</v>
      </c>
      <c r="V85" s="152">
        <f>ROUND(E85*U85,2)</f>
        <v>3.57</v>
      </c>
      <c r="W85" s="152"/>
      <c r="X85" s="147"/>
      <c r="Y85" s="147"/>
      <c r="Z85" s="147"/>
      <c r="AA85" s="147"/>
      <c r="AB85" s="147"/>
      <c r="AC85" s="147"/>
      <c r="AD85" s="147"/>
      <c r="AE85" s="147"/>
      <c r="AF85" s="147"/>
      <c r="AG85" s="147" t="s">
        <v>164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62">
        <v>28</v>
      </c>
      <c r="B86" s="163" t="s">
        <v>257</v>
      </c>
      <c r="C86" s="175" t="s">
        <v>258</v>
      </c>
      <c r="D86" s="164" t="s">
        <v>259</v>
      </c>
      <c r="E86" s="165">
        <v>0.55193999999999999</v>
      </c>
      <c r="F86" s="166"/>
      <c r="G86" s="167"/>
      <c r="H86" s="152">
        <v>26460.74</v>
      </c>
      <c r="I86" s="152">
        <f>ROUND(E86*H86,2)</f>
        <v>14604.74</v>
      </c>
      <c r="J86" s="152">
        <v>6819.26</v>
      </c>
      <c r="K86" s="152">
        <f>ROUND(E86*J86,2)</f>
        <v>3763.82</v>
      </c>
      <c r="L86" s="152">
        <v>21</v>
      </c>
      <c r="M86" s="152">
        <f>G86*(1+L86/100)</f>
        <v>0</v>
      </c>
      <c r="N86" s="152">
        <v>1.0570200000000001</v>
      </c>
      <c r="O86" s="152">
        <f>ROUND(E86*N86,2)</f>
        <v>0.57999999999999996</v>
      </c>
      <c r="P86" s="152">
        <v>0</v>
      </c>
      <c r="Q86" s="152">
        <f>ROUND(E86*P86,2)</f>
        <v>0</v>
      </c>
      <c r="R86" s="152"/>
      <c r="S86" s="152" t="s">
        <v>162</v>
      </c>
      <c r="T86" s="152" t="s">
        <v>163</v>
      </c>
      <c r="U86" s="152">
        <v>15.231</v>
      </c>
      <c r="V86" s="152">
        <f>ROUND(E86*U86,2)</f>
        <v>8.41</v>
      </c>
      <c r="W86" s="152"/>
      <c r="X86" s="147"/>
      <c r="Y86" s="147"/>
      <c r="Z86" s="147"/>
      <c r="AA86" s="147"/>
      <c r="AB86" s="147"/>
      <c r="AC86" s="147"/>
      <c r="AD86" s="147"/>
      <c r="AE86" s="147"/>
      <c r="AF86" s="147"/>
      <c r="AG86" s="147" t="s">
        <v>164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0"/>
      <c r="B87" s="151"/>
      <c r="C87" s="176" t="s">
        <v>260</v>
      </c>
      <c r="D87" s="153"/>
      <c r="E87" s="154">
        <v>0.56777999999999995</v>
      </c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47"/>
      <c r="Y87" s="147"/>
      <c r="Z87" s="147"/>
      <c r="AA87" s="147"/>
      <c r="AB87" s="147"/>
      <c r="AC87" s="147"/>
      <c r="AD87" s="147"/>
      <c r="AE87" s="147"/>
      <c r="AF87" s="147"/>
      <c r="AG87" s="147" t="s">
        <v>166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0"/>
      <c r="B88" s="151"/>
      <c r="C88" s="176" t="s">
        <v>261</v>
      </c>
      <c r="D88" s="153"/>
      <c r="E88" s="154">
        <v>-8.8699999999999994E-3</v>
      </c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47"/>
      <c r="Y88" s="147"/>
      <c r="Z88" s="147"/>
      <c r="AA88" s="147"/>
      <c r="AB88" s="147"/>
      <c r="AC88" s="147"/>
      <c r="AD88" s="147"/>
      <c r="AE88" s="147"/>
      <c r="AF88" s="147"/>
      <c r="AG88" s="147" t="s">
        <v>166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0"/>
      <c r="B89" s="151"/>
      <c r="C89" s="176" t="s">
        <v>262</v>
      </c>
      <c r="D89" s="153"/>
      <c r="E89" s="154">
        <v>-6.96E-3</v>
      </c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47"/>
      <c r="Y89" s="147"/>
      <c r="Z89" s="147"/>
      <c r="AA89" s="147"/>
      <c r="AB89" s="147"/>
      <c r="AC89" s="147"/>
      <c r="AD89" s="147"/>
      <c r="AE89" s="147"/>
      <c r="AF89" s="147"/>
      <c r="AG89" s="147" t="s">
        <v>166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62">
        <v>29</v>
      </c>
      <c r="B90" s="163" t="s">
        <v>263</v>
      </c>
      <c r="C90" s="175" t="s">
        <v>264</v>
      </c>
      <c r="D90" s="164" t="s">
        <v>161</v>
      </c>
      <c r="E90" s="165">
        <v>16.271730000000002</v>
      </c>
      <c r="F90" s="166"/>
      <c r="G90" s="167"/>
      <c r="H90" s="152">
        <v>2324.64</v>
      </c>
      <c r="I90" s="152">
        <f>ROUND(E90*H90,2)</f>
        <v>37825.910000000003</v>
      </c>
      <c r="J90" s="152">
        <v>250.36</v>
      </c>
      <c r="K90" s="152">
        <f>ROUND(E90*J90,2)</f>
        <v>4073.79</v>
      </c>
      <c r="L90" s="152">
        <v>21</v>
      </c>
      <c r="M90" s="152">
        <f>G90*(1+L90/100)</f>
        <v>0</v>
      </c>
      <c r="N90" s="152">
        <v>2.5249999999999999</v>
      </c>
      <c r="O90" s="152">
        <f>ROUND(E90*N90,2)</f>
        <v>41.09</v>
      </c>
      <c r="P90" s="152">
        <v>0</v>
      </c>
      <c r="Q90" s="152">
        <f>ROUND(E90*P90,2)</f>
        <v>0</v>
      </c>
      <c r="R90" s="152"/>
      <c r="S90" s="152" t="s">
        <v>162</v>
      </c>
      <c r="T90" s="152" t="s">
        <v>163</v>
      </c>
      <c r="U90" s="152">
        <v>0.47699999999999998</v>
      </c>
      <c r="V90" s="152">
        <f>ROUND(E90*U90,2)</f>
        <v>7.76</v>
      </c>
      <c r="W90" s="152"/>
      <c r="X90" s="147"/>
      <c r="Y90" s="147"/>
      <c r="Z90" s="147"/>
      <c r="AA90" s="147"/>
      <c r="AB90" s="147"/>
      <c r="AC90" s="147"/>
      <c r="AD90" s="147"/>
      <c r="AE90" s="147"/>
      <c r="AF90" s="147"/>
      <c r="AG90" s="147" t="s">
        <v>164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0"/>
      <c r="B91" s="151"/>
      <c r="C91" s="176" t="s">
        <v>265</v>
      </c>
      <c r="D91" s="153"/>
      <c r="E91" s="154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47"/>
      <c r="Y91" s="147"/>
      <c r="Z91" s="147"/>
      <c r="AA91" s="147"/>
      <c r="AB91" s="147"/>
      <c r="AC91" s="147"/>
      <c r="AD91" s="147"/>
      <c r="AE91" s="147"/>
      <c r="AF91" s="147"/>
      <c r="AG91" s="147" t="s">
        <v>166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0"/>
      <c r="B92" s="151"/>
      <c r="C92" s="176" t="s">
        <v>266</v>
      </c>
      <c r="D92" s="153"/>
      <c r="E92" s="154">
        <v>8.79833</v>
      </c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47"/>
      <c r="Y92" s="147"/>
      <c r="Z92" s="147"/>
      <c r="AA92" s="147"/>
      <c r="AB92" s="147"/>
      <c r="AC92" s="147"/>
      <c r="AD92" s="147"/>
      <c r="AE92" s="147"/>
      <c r="AF92" s="147"/>
      <c r="AG92" s="147" t="s">
        <v>166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50"/>
      <c r="B93" s="151"/>
      <c r="C93" s="176" t="s">
        <v>267</v>
      </c>
      <c r="D93" s="153"/>
      <c r="E93" s="154">
        <v>1.2026699999999999</v>
      </c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47"/>
      <c r="Y93" s="147"/>
      <c r="Z93" s="147"/>
      <c r="AA93" s="147"/>
      <c r="AB93" s="147"/>
      <c r="AC93" s="147"/>
      <c r="AD93" s="147"/>
      <c r="AE93" s="147"/>
      <c r="AF93" s="147"/>
      <c r="AG93" s="147" t="s">
        <v>166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0"/>
      <c r="B94" s="151"/>
      <c r="C94" s="176" t="s">
        <v>268</v>
      </c>
      <c r="D94" s="153"/>
      <c r="E94" s="154">
        <v>1.36483</v>
      </c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47"/>
      <c r="Y94" s="147"/>
      <c r="Z94" s="147"/>
      <c r="AA94" s="147"/>
      <c r="AB94" s="147"/>
      <c r="AC94" s="147"/>
      <c r="AD94" s="147"/>
      <c r="AE94" s="147"/>
      <c r="AF94" s="147"/>
      <c r="AG94" s="147" t="s">
        <v>166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0"/>
      <c r="B95" s="151"/>
      <c r="C95" s="176" t="s">
        <v>269</v>
      </c>
      <c r="D95" s="153"/>
      <c r="E95" s="154">
        <v>3.9278300000000002</v>
      </c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47"/>
      <c r="Y95" s="147"/>
      <c r="Z95" s="147"/>
      <c r="AA95" s="147"/>
      <c r="AB95" s="147"/>
      <c r="AC95" s="147"/>
      <c r="AD95" s="147"/>
      <c r="AE95" s="147"/>
      <c r="AF95" s="147"/>
      <c r="AG95" s="147" t="s">
        <v>166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0"/>
      <c r="B96" s="151"/>
      <c r="C96" s="176" t="s">
        <v>270</v>
      </c>
      <c r="D96" s="153"/>
      <c r="E96" s="154">
        <v>0.97807999999999995</v>
      </c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47"/>
      <c r="Y96" s="147"/>
      <c r="Z96" s="147"/>
      <c r="AA96" s="147"/>
      <c r="AB96" s="147"/>
      <c r="AC96" s="147"/>
      <c r="AD96" s="147"/>
      <c r="AE96" s="147"/>
      <c r="AF96" s="147"/>
      <c r="AG96" s="147" t="s">
        <v>166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62">
        <v>30</v>
      </c>
      <c r="B97" s="163" t="s">
        <v>271</v>
      </c>
      <c r="C97" s="175" t="s">
        <v>272</v>
      </c>
      <c r="D97" s="164" t="s">
        <v>161</v>
      </c>
      <c r="E97" s="165">
        <v>3.65266</v>
      </c>
      <c r="F97" s="166"/>
      <c r="G97" s="167"/>
      <c r="H97" s="152">
        <v>2323.87</v>
      </c>
      <c r="I97" s="152">
        <f>ROUND(E97*H97,2)</f>
        <v>8488.31</v>
      </c>
      <c r="J97" s="152">
        <v>251.13</v>
      </c>
      <c r="K97" s="152">
        <f>ROUND(E97*J97,2)</f>
        <v>917.29</v>
      </c>
      <c r="L97" s="152">
        <v>21</v>
      </c>
      <c r="M97" s="152">
        <f>G97*(1+L97/100)</f>
        <v>0</v>
      </c>
      <c r="N97" s="152">
        <v>2.5249999999999999</v>
      </c>
      <c r="O97" s="152">
        <f>ROUND(E97*N97,2)</f>
        <v>9.2200000000000006</v>
      </c>
      <c r="P97" s="152">
        <v>0</v>
      </c>
      <c r="Q97" s="152">
        <f>ROUND(E97*P97,2)</f>
        <v>0</v>
      </c>
      <c r="R97" s="152"/>
      <c r="S97" s="152" t="s">
        <v>162</v>
      </c>
      <c r="T97" s="152" t="s">
        <v>163</v>
      </c>
      <c r="U97" s="152">
        <v>0.48</v>
      </c>
      <c r="V97" s="152">
        <f>ROUND(E97*U97,2)</f>
        <v>1.75</v>
      </c>
      <c r="W97" s="152"/>
      <c r="X97" s="147"/>
      <c r="Y97" s="147"/>
      <c r="Z97" s="147"/>
      <c r="AA97" s="147"/>
      <c r="AB97" s="147"/>
      <c r="AC97" s="147"/>
      <c r="AD97" s="147"/>
      <c r="AE97" s="147"/>
      <c r="AF97" s="147"/>
      <c r="AG97" s="147" t="s">
        <v>164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0"/>
      <c r="B98" s="151"/>
      <c r="C98" s="176" t="s">
        <v>273</v>
      </c>
      <c r="D98" s="153"/>
      <c r="E98" s="154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47"/>
      <c r="Y98" s="147"/>
      <c r="Z98" s="147"/>
      <c r="AA98" s="147"/>
      <c r="AB98" s="147"/>
      <c r="AC98" s="147"/>
      <c r="AD98" s="147"/>
      <c r="AE98" s="147"/>
      <c r="AF98" s="147"/>
      <c r="AG98" s="147" t="s">
        <v>166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0"/>
      <c r="B99" s="151"/>
      <c r="C99" s="176" t="s">
        <v>274</v>
      </c>
      <c r="D99" s="153"/>
      <c r="E99" s="154">
        <v>2.8336000000000001</v>
      </c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47"/>
      <c r="Y99" s="147"/>
      <c r="Z99" s="147"/>
      <c r="AA99" s="147"/>
      <c r="AB99" s="147"/>
      <c r="AC99" s="147"/>
      <c r="AD99" s="147"/>
      <c r="AE99" s="147"/>
      <c r="AF99" s="147"/>
      <c r="AG99" s="147" t="s">
        <v>166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0"/>
      <c r="B100" s="151"/>
      <c r="C100" s="176" t="s">
        <v>275</v>
      </c>
      <c r="D100" s="153"/>
      <c r="E100" s="154">
        <v>0.43956000000000001</v>
      </c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166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0"/>
      <c r="B101" s="151"/>
      <c r="C101" s="176" t="s">
        <v>276</v>
      </c>
      <c r="D101" s="153"/>
      <c r="E101" s="154">
        <v>0.3795</v>
      </c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166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2">
        <v>31</v>
      </c>
      <c r="B102" s="163" t="s">
        <v>277</v>
      </c>
      <c r="C102" s="175" t="s">
        <v>278</v>
      </c>
      <c r="D102" s="164" t="s">
        <v>212</v>
      </c>
      <c r="E102" s="165">
        <v>45.134999999999998</v>
      </c>
      <c r="F102" s="166"/>
      <c r="G102" s="167"/>
      <c r="H102" s="152">
        <v>167.48</v>
      </c>
      <c r="I102" s="152">
        <f>ROUND(E102*H102,2)</f>
        <v>7559.21</v>
      </c>
      <c r="J102" s="152">
        <v>377.52</v>
      </c>
      <c r="K102" s="152">
        <f>ROUND(E102*J102,2)</f>
        <v>17039.37</v>
      </c>
      <c r="L102" s="152">
        <v>21</v>
      </c>
      <c r="M102" s="152">
        <f>G102*(1+L102/100)</f>
        <v>0</v>
      </c>
      <c r="N102" s="152">
        <v>3.916E-2</v>
      </c>
      <c r="O102" s="152">
        <f>ROUND(E102*N102,2)</f>
        <v>1.77</v>
      </c>
      <c r="P102" s="152">
        <v>0</v>
      </c>
      <c r="Q102" s="152">
        <f>ROUND(E102*P102,2)</f>
        <v>0</v>
      </c>
      <c r="R102" s="152"/>
      <c r="S102" s="152" t="s">
        <v>162</v>
      </c>
      <c r="T102" s="152" t="s">
        <v>163</v>
      </c>
      <c r="U102" s="152">
        <v>1.05</v>
      </c>
      <c r="V102" s="152">
        <f>ROUND(E102*U102,2)</f>
        <v>47.39</v>
      </c>
      <c r="W102" s="152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164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0"/>
      <c r="B103" s="151"/>
      <c r="C103" s="176" t="s">
        <v>279</v>
      </c>
      <c r="D103" s="153"/>
      <c r="E103" s="154">
        <v>11.83</v>
      </c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166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0"/>
      <c r="B104" s="151"/>
      <c r="C104" s="176" t="s">
        <v>280</v>
      </c>
      <c r="D104" s="153"/>
      <c r="E104" s="154">
        <v>5</v>
      </c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166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0"/>
      <c r="B105" s="151"/>
      <c r="C105" s="176" t="s">
        <v>281</v>
      </c>
      <c r="D105" s="153"/>
      <c r="E105" s="154">
        <v>3</v>
      </c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166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0"/>
      <c r="B106" s="151"/>
      <c r="C106" s="176" t="s">
        <v>273</v>
      </c>
      <c r="D106" s="153"/>
      <c r="E106" s="154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166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0"/>
      <c r="B107" s="151"/>
      <c r="C107" s="176" t="s">
        <v>282</v>
      </c>
      <c r="D107" s="153"/>
      <c r="E107" s="154">
        <v>16.100000000000001</v>
      </c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166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0"/>
      <c r="B108" s="151"/>
      <c r="C108" s="176" t="s">
        <v>283</v>
      </c>
      <c r="D108" s="153"/>
      <c r="E108" s="154">
        <v>3.33</v>
      </c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166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0"/>
      <c r="B109" s="151"/>
      <c r="C109" s="176" t="s">
        <v>284</v>
      </c>
      <c r="D109" s="153"/>
      <c r="E109" s="154">
        <v>2.875</v>
      </c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166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0"/>
      <c r="B110" s="151"/>
      <c r="C110" s="176" t="s">
        <v>285</v>
      </c>
      <c r="D110" s="153"/>
      <c r="E110" s="154">
        <v>3</v>
      </c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166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68">
        <v>32</v>
      </c>
      <c r="B111" s="169" t="s">
        <v>286</v>
      </c>
      <c r="C111" s="177" t="s">
        <v>287</v>
      </c>
      <c r="D111" s="170" t="s">
        <v>212</v>
      </c>
      <c r="E111" s="171">
        <v>45.134999999999998</v>
      </c>
      <c r="F111" s="172"/>
      <c r="G111" s="173"/>
      <c r="H111" s="152">
        <v>0</v>
      </c>
      <c r="I111" s="152">
        <f>ROUND(E111*H111,2)</f>
        <v>0</v>
      </c>
      <c r="J111" s="152">
        <v>118</v>
      </c>
      <c r="K111" s="152">
        <f>ROUND(E111*J111,2)</f>
        <v>5325.93</v>
      </c>
      <c r="L111" s="152">
        <v>21</v>
      </c>
      <c r="M111" s="152">
        <f>G111*(1+L111/100)</f>
        <v>0</v>
      </c>
      <c r="N111" s="152">
        <v>0</v>
      </c>
      <c r="O111" s="152">
        <f>ROUND(E111*N111,2)</f>
        <v>0</v>
      </c>
      <c r="P111" s="152">
        <v>0</v>
      </c>
      <c r="Q111" s="152">
        <f>ROUND(E111*P111,2)</f>
        <v>0</v>
      </c>
      <c r="R111" s="152"/>
      <c r="S111" s="152" t="s">
        <v>162</v>
      </c>
      <c r="T111" s="152" t="s">
        <v>163</v>
      </c>
      <c r="U111" s="152">
        <v>0.32</v>
      </c>
      <c r="V111" s="152">
        <f>ROUND(E111*U111,2)</f>
        <v>14.44</v>
      </c>
      <c r="W111" s="152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8">
        <v>33</v>
      </c>
      <c r="B112" s="169" t="s">
        <v>288</v>
      </c>
      <c r="C112" s="177" t="s">
        <v>289</v>
      </c>
      <c r="D112" s="170" t="s">
        <v>290</v>
      </c>
      <c r="E112" s="171">
        <v>5</v>
      </c>
      <c r="F112" s="172"/>
      <c r="G112" s="173"/>
      <c r="H112" s="152">
        <v>36.61</v>
      </c>
      <c r="I112" s="152">
        <f>ROUND(E112*H112,2)</f>
        <v>183.05</v>
      </c>
      <c r="J112" s="152">
        <v>156.38999999999999</v>
      </c>
      <c r="K112" s="152">
        <f>ROUND(E112*J112,2)</f>
        <v>781.95</v>
      </c>
      <c r="L112" s="152">
        <v>21</v>
      </c>
      <c r="M112" s="152">
        <f>G112*(1+L112/100)</f>
        <v>0</v>
      </c>
      <c r="N112" s="152">
        <v>7.3999999999999999E-4</v>
      </c>
      <c r="O112" s="152">
        <f>ROUND(E112*N112,2)</f>
        <v>0</v>
      </c>
      <c r="P112" s="152">
        <v>0</v>
      </c>
      <c r="Q112" s="152">
        <f>ROUND(E112*P112,2)</f>
        <v>0</v>
      </c>
      <c r="R112" s="152"/>
      <c r="S112" s="152" t="s">
        <v>162</v>
      </c>
      <c r="T112" s="152" t="s">
        <v>163</v>
      </c>
      <c r="U112" s="152">
        <v>0.4</v>
      </c>
      <c r="V112" s="152">
        <f>ROUND(E112*U112,2)</f>
        <v>2</v>
      </c>
      <c r="W112" s="152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62">
        <v>34</v>
      </c>
      <c r="B113" s="163" t="s">
        <v>291</v>
      </c>
      <c r="C113" s="175" t="s">
        <v>292</v>
      </c>
      <c r="D113" s="164" t="s">
        <v>259</v>
      </c>
      <c r="E113" s="165">
        <v>0.26078000000000001</v>
      </c>
      <c r="F113" s="166"/>
      <c r="G113" s="167"/>
      <c r="H113" s="152">
        <v>24661.3</v>
      </c>
      <c r="I113" s="152">
        <f>ROUND(E113*H113,2)</f>
        <v>6431.17</v>
      </c>
      <c r="J113" s="152">
        <v>11388.7</v>
      </c>
      <c r="K113" s="152">
        <f>ROUND(E113*J113,2)</f>
        <v>2969.95</v>
      </c>
      <c r="L113" s="152">
        <v>21</v>
      </c>
      <c r="M113" s="152">
        <f>G113*(1+L113/100)</f>
        <v>0</v>
      </c>
      <c r="N113" s="152">
        <v>1.0211600000000001</v>
      </c>
      <c r="O113" s="152">
        <f>ROUND(E113*N113,2)</f>
        <v>0.27</v>
      </c>
      <c r="P113" s="152">
        <v>0</v>
      </c>
      <c r="Q113" s="152">
        <f>ROUND(E113*P113,2)</f>
        <v>0</v>
      </c>
      <c r="R113" s="152"/>
      <c r="S113" s="152" t="s">
        <v>162</v>
      </c>
      <c r="T113" s="152" t="s">
        <v>163</v>
      </c>
      <c r="U113" s="152">
        <v>23.530999999999999</v>
      </c>
      <c r="V113" s="152">
        <f>ROUND(E113*U113,2)</f>
        <v>6.14</v>
      </c>
      <c r="W113" s="152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0"/>
      <c r="B114" s="151"/>
      <c r="C114" s="176" t="s">
        <v>293</v>
      </c>
      <c r="D114" s="153"/>
      <c r="E114" s="154">
        <v>0.13128000000000001</v>
      </c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166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0"/>
      <c r="B115" s="151"/>
      <c r="C115" s="176" t="s">
        <v>294</v>
      </c>
      <c r="D115" s="153"/>
      <c r="E115" s="154">
        <v>3.1260000000000003E-2</v>
      </c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166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0"/>
      <c r="B116" s="151"/>
      <c r="C116" s="176" t="s">
        <v>295</v>
      </c>
      <c r="D116" s="153"/>
      <c r="E116" s="154">
        <v>3.0870000000000002E-2</v>
      </c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166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0"/>
      <c r="B117" s="151"/>
      <c r="C117" s="176" t="s">
        <v>296</v>
      </c>
      <c r="D117" s="153"/>
      <c r="E117" s="154">
        <v>1.4069999999999999E-2</v>
      </c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166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0"/>
      <c r="B118" s="151"/>
      <c r="C118" s="176" t="s">
        <v>297</v>
      </c>
      <c r="D118" s="153"/>
      <c r="E118" s="154">
        <v>3.5560000000000001E-2</v>
      </c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166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0"/>
      <c r="B119" s="151"/>
      <c r="C119" s="176" t="s">
        <v>298</v>
      </c>
      <c r="D119" s="153"/>
      <c r="E119" s="154">
        <v>1.4239999999999999E-2</v>
      </c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166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0"/>
      <c r="B120" s="151"/>
      <c r="C120" s="176" t="s">
        <v>299</v>
      </c>
      <c r="D120" s="153"/>
      <c r="E120" s="154">
        <v>3.5200000000000001E-3</v>
      </c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166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62">
        <v>35</v>
      </c>
      <c r="B121" s="163" t="s">
        <v>300</v>
      </c>
      <c r="C121" s="175" t="s">
        <v>301</v>
      </c>
      <c r="D121" s="164" t="s">
        <v>161</v>
      </c>
      <c r="E121" s="165">
        <v>0.89258000000000004</v>
      </c>
      <c r="F121" s="166"/>
      <c r="G121" s="167"/>
      <c r="H121" s="152">
        <v>2323.87</v>
      </c>
      <c r="I121" s="152">
        <f>ROUND(E121*H121,2)</f>
        <v>2074.2399999999998</v>
      </c>
      <c r="J121" s="152">
        <v>251.13</v>
      </c>
      <c r="K121" s="152">
        <f>ROUND(E121*J121,2)</f>
        <v>224.15</v>
      </c>
      <c r="L121" s="152">
        <v>21</v>
      </c>
      <c r="M121" s="152">
        <f>G121*(1+L121/100)</f>
        <v>0</v>
      </c>
      <c r="N121" s="152">
        <v>2.5249999999999999</v>
      </c>
      <c r="O121" s="152">
        <f>ROUND(E121*N121,2)</f>
        <v>2.25</v>
      </c>
      <c r="P121" s="152">
        <v>0</v>
      </c>
      <c r="Q121" s="152">
        <f>ROUND(E121*P121,2)</f>
        <v>0</v>
      </c>
      <c r="R121" s="152"/>
      <c r="S121" s="152" t="s">
        <v>162</v>
      </c>
      <c r="T121" s="152" t="s">
        <v>163</v>
      </c>
      <c r="U121" s="152">
        <v>0.48</v>
      </c>
      <c r="V121" s="152">
        <f>ROUND(E121*U121,2)</f>
        <v>0.43</v>
      </c>
      <c r="W121" s="152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0"/>
      <c r="B122" s="151"/>
      <c r="C122" s="176" t="s">
        <v>302</v>
      </c>
      <c r="D122" s="153"/>
      <c r="E122" s="154">
        <v>0.89258000000000004</v>
      </c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166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62">
        <v>36</v>
      </c>
      <c r="B123" s="163" t="s">
        <v>303</v>
      </c>
      <c r="C123" s="175" t="s">
        <v>304</v>
      </c>
      <c r="D123" s="164" t="s">
        <v>212</v>
      </c>
      <c r="E123" s="165">
        <v>2.4</v>
      </c>
      <c r="F123" s="166"/>
      <c r="G123" s="167"/>
      <c r="H123" s="152">
        <v>176.04</v>
      </c>
      <c r="I123" s="152">
        <f>ROUND(E123*H123,2)</f>
        <v>422.5</v>
      </c>
      <c r="J123" s="152">
        <v>368.96</v>
      </c>
      <c r="K123" s="152">
        <f>ROUND(E123*J123,2)</f>
        <v>885.5</v>
      </c>
      <c r="L123" s="152">
        <v>21</v>
      </c>
      <c r="M123" s="152">
        <f>G123*(1+L123/100)</f>
        <v>0</v>
      </c>
      <c r="N123" s="152">
        <v>3.9199999999999999E-2</v>
      </c>
      <c r="O123" s="152">
        <f>ROUND(E123*N123,2)</f>
        <v>0.09</v>
      </c>
      <c r="P123" s="152">
        <v>0</v>
      </c>
      <c r="Q123" s="152">
        <f>ROUND(E123*P123,2)</f>
        <v>0</v>
      </c>
      <c r="R123" s="152"/>
      <c r="S123" s="152" t="s">
        <v>162</v>
      </c>
      <c r="T123" s="152" t="s">
        <v>163</v>
      </c>
      <c r="U123" s="152">
        <v>1.05</v>
      </c>
      <c r="V123" s="152">
        <f>ROUND(E123*U123,2)</f>
        <v>2.52</v>
      </c>
      <c r="W123" s="152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0"/>
      <c r="B124" s="151"/>
      <c r="C124" s="176" t="s">
        <v>305</v>
      </c>
      <c r="D124" s="153"/>
      <c r="E124" s="154">
        <v>1.4</v>
      </c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166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0"/>
      <c r="B125" s="151"/>
      <c r="C125" s="176" t="s">
        <v>306</v>
      </c>
      <c r="D125" s="153"/>
      <c r="E125" s="154">
        <v>1</v>
      </c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166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68">
        <v>37</v>
      </c>
      <c r="B126" s="169" t="s">
        <v>307</v>
      </c>
      <c r="C126" s="177" t="s">
        <v>308</v>
      </c>
      <c r="D126" s="170" t="s">
        <v>212</v>
      </c>
      <c r="E126" s="171">
        <v>2.4</v>
      </c>
      <c r="F126" s="172"/>
      <c r="G126" s="173"/>
      <c r="H126" s="152">
        <v>0</v>
      </c>
      <c r="I126" s="152">
        <f>ROUND(E126*H126,2)</f>
        <v>0</v>
      </c>
      <c r="J126" s="152">
        <v>118</v>
      </c>
      <c r="K126" s="152">
        <f>ROUND(E126*J126,2)</f>
        <v>283.2</v>
      </c>
      <c r="L126" s="152">
        <v>21</v>
      </c>
      <c r="M126" s="152">
        <f>G126*(1+L126/100)</f>
        <v>0</v>
      </c>
      <c r="N126" s="152">
        <v>0</v>
      </c>
      <c r="O126" s="152">
        <f>ROUND(E126*N126,2)</f>
        <v>0</v>
      </c>
      <c r="P126" s="152">
        <v>0</v>
      </c>
      <c r="Q126" s="152">
        <f>ROUND(E126*P126,2)</f>
        <v>0</v>
      </c>
      <c r="R126" s="152"/>
      <c r="S126" s="152" t="s">
        <v>162</v>
      </c>
      <c r="T126" s="152" t="s">
        <v>163</v>
      </c>
      <c r="U126" s="152">
        <v>0.32</v>
      </c>
      <c r="V126" s="152">
        <f>ROUND(E126*U126,2)</f>
        <v>0.77</v>
      </c>
      <c r="W126" s="152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62">
        <v>38</v>
      </c>
      <c r="B127" s="163" t="s">
        <v>309</v>
      </c>
      <c r="C127" s="175" t="s">
        <v>310</v>
      </c>
      <c r="D127" s="164" t="s">
        <v>259</v>
      </c>
      <c r="E127" s="165">
        <v>7.1410000000000001E-2</v>
      </c>
      <c r="F127" s="166"/>
      <c r="G127" s="167"/>
      <c r="H127" s="152">
        <v>24661.3</v>
      </c>
      <c r="I127" s="152">
        <f>ROUND(E127*H127,2)</f>
        <v>1761.06</v>
      </c>
      <c r="J127" s="152">
        <v>11388.7</v>
      </c>
      <c r="K127" s="152">
        <f>ROUND(E127*J127,2)</f>
        <v>813.27</v>
      </c>
      <c r="L127" s="152">
        <v>21</v>
      </c>
      <c r="M127" s="152">
        <f>G127*(1+L127/100)</f>
        <v>0</v>
      </c>
      <c r="N127" s="152">
        <v>1.0211600000000001</v>
      </c>
      <c r="O127" s="152">
        <f>ROUND(E127*N127,2)</f>
        <v>7.0000000000000007E-2</v>
      </c>
      <c r="P127" s="152">
        <v>0</v>
      </c>
      <c r="Q127" s="152">
        <f>ROUND(E127*P127,2)</f>
        <v>0</v>
      </c>
      <c r="R127" s="152"/>
      <c r="S127" s="152" t="s">
        <v>162</v>
      </c>
      <c r="T127" s="152" t="s">
        <v>163</v>
      </c>
      <c r="U127" s="152">
        <v>23.530999999999999</v>
      </c>
      <c r="V127" s="152">
        <f>ROUND(E127*U127,2)</f>
        <v>1.68</v>
      </c>
      <c r="W127" s="152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164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0"/>
      <c r="B128" s="151"/>
      <c r="C128" s="176" t="s">
        <v>311</v>
      </c>
      <c r="D128" s="153"/>
      <c r="E128" s="154">
        <v>7.1410000000000001E-2</v>
      </c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166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x14ac:dyDescent="0.2">
      <c r="A129" s="156" t="s">
        <v>157</v>
      </c>
      <c r="B129" s="157" t="s">
        <v>70</v>
      </c>
      <c r="C129" s="174" t="s">
        <v>71</v>
      </c>
      <c r="D129" s="158"/>
      <c r="E129" s="159"/>
      <c r="F129" s="160"/>
      <c r="G129" s="161"/>
      <c r="H129" s="155"/>
      <c r="I129" s="155">
        <f>SUM(I130:I164)</f>
        <v>24887.170000000002</v>
      </c>
      <c r="J129" s="155"/>
      <c r="K129" s="155">
        <f>SUM(K130:K164)</f>
        <v>27375.440000000002</v>
      </c>
      <c r="L129" s="155"/>
      <c r="M129" s="155">
        <f>SUM(M130:M164)</f>
        <v>0</v>
      </c>
      <c r="N129" s="155"/>
      <c r="O129" s="155">
        <f>SUM(O130:O164)</f>
        <v>10.09</v>
      </c>
      <c r="P129" s="155"/>
      <c r="Q129" s="155">
        <f>SUM(Q130:Q164)</f>
        <v>0</v>
      </c>
      <c r="R129" s="155"/>
      <c r="S129" s="155"/>
      <c r="T129" s="155"/>
      <c r="U129" s="155"/>
      <c r="V129" s="155">
        <f>SUM(V130:V164)</f>
        <v>66.650000000000006</v>
      </c>
      <c r="W129" s="155"/>
      <c r="AG129" t="s">
        <v>158</v>
      </c>
    </row>
    <row r="130" spans="1:60" outlineLevel="1" x14ac:dyDescent="0.2">
      <c r="A130" s="162">
        <v>39</v>
      </c>
      <c r="B130" s="163" t="s">
        <v>312</v>
      </c>
      <c r="C130" s="175" t="s">
        <v>313</v>
      </c>
      <c r="D130" s="164" t="s">
        <v>161</v>
      </c>
      <c r="E130" s="165">
        <v>0.50624999999999998</v>
      </c>
      <c r="F130" s="166"/>
      <c r="G130" s="167"/>
      <c r="H130" s="152">
        <v>2409.52</v>
      </c>
      <c r="I130" s="152">
        <f>ROUND(E130*H130,2)</f>
        <v>1219.82</v>
      </c>
      <c r="J130" s="152">
        <v>475.48</v>
      </c>
      <c r="K130" s="152">
        <f>ROUND(E130*J130,2)</f>
        <v>240.71</v>
      </c>
      <c r="L130" s="152">
        <v>21</v>
      </c>
      <c r="M130" s="152">
        <f>G130*(1+L130/100)</f>
        <v>0</v>
      </c>
      <c r="N130" s="152">
        <v>2.5276700000000001</v>
      </c>
      <c r="O130" s="152">
        <f>ROUND(E130*N130,2)</f>
        <v>1.28</v>
      </c>
      <c r="P130" s="152">
        <v>0</v>
      </c>
      <c r="Q130" s="152">
        <f>ROUND(E130*P130,2)</f>
        <v>0</v>
      </c>
      <c r="R130" s="152"/>
      <c r="S130" s="152" t="s">
        <v>162</v>
      </c>
      <c r="T130" s="152" t="s">
        <v>163</v>
      </c>
      <c r="U130" s="152">
        <v>1.093</v>
      </c>
      <c r="V130" s="152">
        <f>ROUND(E130*U130,2)</f>
        <v>0.55000000000000004</v>
      </c>
      <c r="W130" s="152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164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0"/>
      <c r="B131" s="151"/>
      <c r="C131" s="176" t="s">
        <v>314</v>
      </c>
      <c r="D131" s="153"/>
      <c r="E131" s="154">
        <v>0.50624999999999998</v>
      </c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166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62">
        <v>40</v>
      </c>
      <c r="B132" s="163" t="s">
        <v>315</v>
      </c>
      <c r="C132" s="175" t="s">
        <v>316</v>
      </c>
      <c r="D132" s="164" t="s">
        <v>212</v>
      </c>
      <c r="E132" s="165">
        <v>4.05</v>
      </c>
      <c r="F132" s="166"/>
      <c r="G132" s="167"/>
      <c r="H132" s="152">
        <v>177.89</v>
      </c>
      <c r="I132" s="152">
        <f>ROUND(E132*H132,2)</f>
        <v>720.45</v>
      </c>
      <c r="J132" s="152">
        <v>323.11</v>
      </c>
      <c r="K132" s="152">
        <f>ROUND(E132*J132,2)</f>
        <v>1308.5999999999999</v>
      </c>
      <c r="L132" s="152">
        <v>21</v>
      </c>
      <c r="M132" s="152">
        <f>G132*(1+L132/100)</f>
        <v>0</v>
      </c>
      <c r="N132" s="152">
        <v>3.9309999999999998E-2</v>
      </c>
      <c r="O132" s="152">
        <f>ROUND(E132*N132,2)</f>
        <v>0.16</v>
      </c>
      <c r="P132" s="152">
        <v>0</v>
      </c>
      <c r="Q132" s="152">
        <f>ROUND(E132*P132,2)</f>
        <v>0</v>
      </c>
      <c r="R132" s="152"/>
      <c r="S132" s="152" t="s">
        <v>162</v>
      </c>
      <c r="T132" s="152" t="s">
        <v>163</v>
      </c>
      <c r="U132" s="152">
        <v>0.65</v>
      </c>
      <c r="V132" s="152">
        <f>ROUND(E132*U132,2)</f>
        <v>2.63</v>
      </c>
      <c r="W132" s="152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164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0"/>
      <c r="B133" s="151"/>
      <c r="C133" s="176" t="s">
        <v>317</v>
      </c>
      <c r="D133" s="153"/>
      <c r="E133" s="154">
        <v>4.05</v>
      </c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166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68">
        <v>41</v>
      </c>
      <c r="B134" s="169" t="s">
        <v>318</v>
      </c>
      <c r="C134" s="177" t="s">
        <v>319</v>
      </c>
      <c r="D134" s="170" t="s">
        <v>212</v>
      </c>
      <c r="E134" s="171">
        <v>4.05</v>
      </c>
      <c r="F134" s="172"/>
      <c r="G134" s="173"/>
      <c r="H134" s="152">
        <v>0</v>
      </c>
      <c r="I134" s="152">
        <f>ROUND(E134*H134,2)</f>
        <v>0</v>
      </c>
      <c r="J134" s="152">
        <v>216</v>
      </c>
      <c r="K134" s="152">
        <f>ROUND(E134*J134,2)</f>
        <v>874.8</v>
      </c>
      <c r="L134" s="152">
        <v>21</v>
      </c>
      <c r="M134" s="152">
        <f>G134*(1+L134/100)</f>
        <v>0</v>
      </c>
      <c r="N134" s="152">
        <v>0</v>
      </c>
      <c r="O134" s="152">
        <f>ROUND(E134*N134,2)</f>
        <v>0</v>
      </c>
      <c r="P134" s="152">
        <v>0</v>
      </c>
      <c r="Q134" s="152">
        <f>ROUND(E134*P134,2)</f>
        <v>0</v>
      </c>
      <c r="R134" s="152"/>
      <c r="S134" s="152" t="s">
        <v>162</v>
      </c>
      <c r="T134" s="152" t="s">
        <v>163</v>
      </c>
      <c r="U134" s="152">
        <v>0.35</v>
      </c>
      <c r="V134" s="152">
        <f>ROUND(E134*U134,2)</f>
        <v>1.42</v>
      </c>
      <c r="W134" s="152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164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2">
        <v>42</v>
      </c>
      <c r="B135" s="163" t="s">
        <v>320</v>
      </c>
      <c r="C135" s="175" t="s">
        <v>321</v>
      </c>
      <c r="D135" s="164" t="s">
        <v>259</v>
      </c>
      <c r="E135" s="165">
        <v>4.0500000000000001E-2</v>
      </c>
      <c r="F135" s="166"/>
      <c r="G135" s="167"/>
      <c r="H135" s="152">
        <v>24310.89</v>
      </c>
      <c r="I135" s="152">
        <f>ROUND(E135*H135,2)</f>
        <v>984.59</v>
      </c>
      <c r="J135" s="152">
        <v>11739.11</v>
      </c>
      <c r="K135" s="152">
        <f>ROUND(E135*J135,2)</f>
        <v>475.43</v>
      </c>
      <c r="L135" s="152">
        <v>21</v>
      </c>
      <c r="M135" s="152">
        <f>G135*(1+L135/100)</f>
        <v>0</v>
      </c>
      <c r="N135" s="152">
        <v>1.0202899999999999</v>
      </c>
      <c r="O135" s="152">
        <f>ROUND(E135*N135,2)</f>
        <v>0.04</v>
      </c>
      <c r="P135" s="152">
        <v>0</v>
      </c>
      <c r="Q135" s="152">
        <f>ROUND(E135*P135,2)</f>
        <v>0</v>
      </c>
      <c r="R135" s="152"/>
      <c r="S135" s="152" t="s">
        <v>162</v>
      </c>
      <c r="T135" s="152" t="s">
        <v>163</v>
      </c>
      <c r="U135" s="152">
        <v>25.271000000000001</v>
      </c>
      <c r="V135" s="152">
        <f>ROUND(E135*U135,2)</f>
        <v>1.02</v>
      </c>
      <c r="W135" s="152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164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0"/>
      <c r="B136" s="151"/>
      <c r="C136" s="176" t="s">
        <v>322</v>
      </c>
      <c r="D136" s="153"/>
      <c r="E136" s="154">
        <v>4.0500000000000001E-2</v>
      </c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166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2">
        <v>43</v>
      </c>
      <c r="B137" s="163" t="s">
        <v>323</v>
      </c>
      <c r="C137" s="175" t="s">
        <v>324</v>
      </c>
      <c r="D137" s="164" t="s">
        <v>161</v>
      </c>
      <c r="E137" s="165">
        <v>1.7849999999999999</v>
      </c>
      <c r="F137" s="166"/>
      <c r="G137" s="167"/>
      <c r="H137" s="152">
        <v>2385.02</v>
      </c>
      <c r="I137" s="152">
        <f>ROUND(E137*H137,2)</f>
        <v>4257.26</v>
      </c>
      <c r="J137" s="152">
        <v>749.98</v>
      </c>
      <c r="K137" s="152">
        <f>ROUND(E137*J137,2)</f>
        <v>1338.71</v>
      </c>
      <c r="L137" s="152">
        <v>21</v>
      </c>
      <c r="M137" s="152">
        <f>G137*(1+L137/100)</f>
        <v>0</v>
      </c>
      <c r="N137" s="152">
        <v>2.52502</v>
      </c>
      <c r="O137" s="152">
        <f>ROUND(E137*N137,2)</f>
        <v>4.51</v>
      </c>
      <c r="P137" s="152">
        <v>0</v>
      </c>
      <c r="Q137" s="152">
        <f>ROUND(E137*P137,2)</f>
        <v>0</v>
      </c>
      <c r="R137" s="152"/>
      <c r="S137" s="152" t="s">
        <v>162</v>
      </c>
      <c r="T137" s="152" t="s">
        <v>163</v>
      </c>
      <c r="U137" s="152">
        <v>2.0019999999999998</v>
      </c>
      <c r="V137" s="152">
        <f>ROUND(E137*U137,2)</f>
        <v>3.57</v>
      </c>
      <c r="W137" s="152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164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0"/>
      <c r="B138" s="151"/>
      <c r="C138" s="176" t="s">
        <v>325</v>
      </c>
      <c r="D138" s="153"/>
      <c r="E138" s="154">
        <v>1.7849999999999999</v>
      </c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166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2">
        <v>44</v>
      </c>
      <c r="B139" s="163" t="s">
        <v>326</v>
      </c>
      <c r="C139" s="175" t="s">
        <v>327</v>
      </c>
      <c r="D139" s="164" t="s">
        <v>212</v>
      </c>
      <c r="E139" s="165">
        <v>27.2</v>
      </c>
      <c r="F139" s="166"/>
      <c r="G139" s="167"/>
      <c r="H139" s="152">
        <v>181.45</v>
      </c>
      <c r="I139" s="152">
        <f>ROUND(E139*H139,2)</f>
        <v>4935.4399999999996</v>
      </c>
      <c r="J139" s="152">
        <v>242.55</v>
      </c>
      <c r="K139" s="152">
        <f>ROUND(E139*J139,2)</f>
        <v>6597.36</v>
      </c>
      <c r="L139" s="152">
        <v>21</v>
      </c>
      <c r="M139" s="152">
        <f>G139*(1+L139/100)</f>
        <v>0</v>
      </c>
      <c r="N139" s="152">
        <v>3.9309999999999998E-2</v>
      </c>
      <c r="O139" s="152">
        <f>ROUND(E139*N139,2)</f>
        <v>1.07</v>
      </c>
      <c r="P139" s="152">
        <v>0</v>
      </c>
      <c r="Q139" s="152">
        <f>ROUND(E139*P139,2)</f>
        <v>0</v>
      </c>
      <c r="R139" s="152"/>
      <c r="S139" s="152" t="s">
        <v>162</v>
      </c>
      <c r="T139" s="152" t="s">
        <v>163</v>
      </c>
      <c r="U139" s="152">
        <v>0.67</v>
      </c>
      <c r="V139" s="152">
        <f>ROUND(E139*U139,2)</f>
        <v>18.22</v>
      </c>
      <c r="W139" s="152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164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0"/>
      <c r="B140" s="151"/>
      <c r="C140" s="176" t="s">
        <v>328</v>
      </c>
      <c r="D140" s="153"/>
      <c r="E140" s="154">
        <v>27.2</v>
      </c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166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68">
        <v>45</v>
      </c>
      <c r="B141" s="169" t="s">
        <v>329</v>
      </c>
      <c r="C141" s="177" t="s">
        <v>330</v>
      </c>
      <c r="D141" s="170" t="s">
        <v>212</v>
      </c>
      <c r="E141" s="171">
        <v>27.2</v>
      </c>
      <c r="F141" s="172"/>
      <c r="G141" s="173"/>
      <c r="H141" s="152">
        <v>0</v>
      </c>
      <c r="I141" s="152">
        <f>ROUND(E141*H141,2)</f>
        <v>0</v>
      </c>
      <c r="J141" s="152">
        <v>187</v>
      </c>
      <c r="K141" s="152">
        <f>ROUND(E141*J141,2)</f>
        <v>5086.3999999999996</v>
      </c>
      <c r="L141" s="152">
        <v>21</v>
      </c>
      <c r="M141" s="152">
        <f>G141*(1+L141/100)</f>
        <v>0</v>
      </c>
      <c r="N141" s="152">
        <v>0</v>
      </c>
      <c r="O141" s="152">
        <f>ROUND(E141*N141,2)</f>
        <v>0</v>
      </c>
      <c r="P141" s="152">
        <v>0</v>
      </c>
      <c r="Q141" s="152">
        <f>ROUND(E141*P141,2)</f>
        <v>0</v>
      </c>
      <c r="R141" s="152"/>
      <c r="S141" s="152" t="s">
        <v>162</v>
      </c>
      <c r="T141" s="152" t="s">
        <v>163</v>
      </c>
      <c r="U141" s="152">
        <v>0.5</v>
      </c>
      <c r="V141" s="152">
        <f>ROUND(E141*U141,2)</f>
        <v>13.6</v>
      </c>
      <c r="W141" s="152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164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62">
        <v>46</v>
      </c>
      <c r="B142" s="163" t="s">
        <v>331</v>
      </c>
      <c r="C142" s="175" t="s">
        <v>332</v>
      </c>
      <c r="D142" s="164" t="s">
        <v>259</v>
      </c>
      <c r="E142" s="165">
        <v>0.12736</v>
      </c>
      <c r="F142" s="166"/>
      <c r="G142" s="167"/>
      <c r="H142" s="152">
        <v>26198.18</v>
      </c>
      <c r="I142" s="152">
        <f>ROUND(E142*H142,2)</f>
        <v>3336.6</v>
      </c>
      <c r="J142" s="152">
        <v>6711.82</v>
      </c>
      <c r="K142" s="152">
        <f>ROUND(E142*J142,2)</f>
        <v>854.82</v>
      </c>
      <c r="L142" s="152">
        <v>21</v>
      </c>
      <c r="M142" s="152">
        <f>G142*(1+L142/100)</f>
        <v>0</v>
      </c>
      <c r="N142" s="152">
        <v>1.0565500000000001</v>
      </c>
      <c r="O142" s="152">
        <f>ROUND(E142*N142,2)</f>
        <v>0.13</v>
      </c>
      <c r="P142" s="152">
        <v>0</v>
      </c>
      <c r="Q142" s="152">
        <f>ROUND(E142*P142,2)</f>
        <v>0</v>
      </c>
      <c r="R142" s="152"/>
      <c r="S142" s="152" t="s">
        <v>162</v>
      </c>
      <c r="T142" s="152" t="s">
        <v>163</v>
      </c>
      <c r="U142" s="152">
        <v>15.231</v>
      </c>
      <c r="V142" s="152">
        <f>ROUND(E142*U142,2)</f>
        <v>1.94</v>
      </c>
      <c r="W142" s="152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164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0"/>
      <c r="B143" s="151"/>
      <c r="C143" s="176" t="s">
        <v>333</v>
      </c>
      <c r="D143" s="153"/>
      <c r="E143" s="154">
        <v>0.12736</v>
      </c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166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62">
        <v>47</v>
      </c>
      <c r="B144" s="163" t="s">
        <v>334</v>
      </c>
      <c r="C144" s="175" t="s">
        <v>335</v>
      </c>
      <c r="D144" s="164" t="s">
        <v>161</v>
      </c>
      <c r="E144" s="165">
        <v>0.90981000000000001</v>
      </c>
      <c r="F144" s="166"/>
      <c r="G144" s="167"/>
      <c r="H144" s="152">
        <v>3401.62</v>
      </c>
      <c r="I144" s="152">
        <f>ROUND(E144*H144,2)</f>
        <v>3094.83</v>
      </c>
      <c r="J144" s="152">
        <v>2413.38</v>
      </c>
      <c r="K144" s="152">
        <f>ROUND(E144*J144,2)</f>
        <v>2195.7199999999998</v>
      </c>
      <c r="L144" s="152">
        <v>21</v>
      </c>
      <c r="M144" s="152">
        <f>G144*(1+L144/100)</f>
        <v>0</v>
      </c>
      <c r="N144" s="152">
        <v>2.6102799999999999</v>
      </c>
      <c r="O144" s="152">
        <f>ROUND(E144*N144,2)</f>
        <v>2.37</v>
      </c>
      <c r="P144" s="152">
        <v>0</v>
      </c>
      <c r="Q144" s="152">
        <f>ROUND(E144*P144,2)</f>
        <v>0</v>
      </c>
      <c r="R144" s="152"/>
      <c r="S144" s="152" t="s">
        <v>162</v>
      </c>
      <c r="T144" s="152" t="s">
        <v>163</v>
      </c>
      <c r="U144" s="152">
        <v>6.8259999999999996</v>
      </c>
      <c r="V144" s="152">
        <f>ROUND(E144*U144,2)</f>
        <v>6.21</v>
      </c>
      <c r="W144" s="152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164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0"/>
      <c r="B145" s="151"/>
      <c r="C145" s="176" t="s">
        <v>336</v>
      </c>
      <c r="D145" s="153"/>
      <c r="E145" s="154">
        <v>0.40162999999999999</v>
      </c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166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0"/>
      <c r="B146" s="151"/>
      <c r="C146" s="176" t="s">
        <v>337</v>
      </c>
      <c r="D146" s="153"/>
      <c r="E146" s="154">
        <v>7.0499999999999993E-2</v>
      </c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166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0"/>
      <c r="B147" s="151"/>
      <c r="C147" s="176" t="s">
        <v>338</v>
      </c>
      <c r="D147" s="153"/>
      <c r="E147" s="154">
        <v>0.11069</v>
      </c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166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0"/>
      <c r="B148" s="151"/>
      <c r="C148" s="176" t="s">
        <v>339</v>
      </c>
      <c r="D148" s="153"/>
      <c r="E148" s="154">
        <v>0.26250000000000001</v>
      </c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166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0"/>
      <c r="B149" s="151"/>
      <c r="C149" s="176" t="s">
        <v>340</v>
      </c>
      <c r="D149" s="153"/>
      <c r="E149" s="154">
        <v>6.4500000000000002E-2</v>
      </c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166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62">
        <v>48</v>
      </c>
      <c r="B150" s="163" t="s">
        <v>341</v>
      </c>
      <c r="C150" s="175" t="s">
        <v>342</v>
      </c>
      <c r="D150" s="164" t="s">
        <v>212</v>
      </c>
      <c r="E150" s="165">
        <v>2.64</v>
      </c>
      <c r="F150" s="166"/>
      <c r="G150" s="167"/>
      <c r="H150" s="152">
        <v>558.41</v>
      </c>
      <c r="I150" s="152">
        <f>ROUND(E150*H150,2)</f>
        <v>1474.2</v>
      </c>
      <c r="J150" s="152">
        <v>695.59</v>
      </c>
      <c r="K150" s="152">
        <f>ROUND(E150*J150,2)</f>
        <v>1836.36</v>
      </c>
      <c r="L150" s="152">
        <v>21</v>
      </c>
      <c r="M150" s="152">
        <f>G150*(1+L150/100)</f>
        <v>0</v>
      </c>
      <c r="N150" s="152">
        <v>6.3310000000000005E-2</v>
      </c>
      <c r="O150" s="152">
        <f>ROUND(E150*N150,2)</f>
        <v>0.17</v>
      </c>
      <c r="P150" s="152">
        <v>0</v>
      </c>
      <c r="Q150" s="152">
        <f>ROUND(E150*P150,2)</f>
        <v>0</v>
      </c>
      <c r="R150" s="152"/>
      <c r="S150" s="152" t="s">
        <v>162</v>
      </c>
      <c r="T150" s="152" t="s">
        <v>163</v>
      </c>
      <c r="U150" s="152">
        <v>1.57</v>
      </c>
      <c r="V150" s="152">
        <f>ROUND(E150*U150,2)</f>
        <v>4.1399999999999997</v>
      </c>
      <c r="W150" s="152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164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0"/>
      <c r="B151" s="151"/>
      <c r="C151" s="176" t="s">
        <v>343</v>
      </c>
      <c r="D151" s="153"/>
      <c r="E151" s="154">
        <v>1.84</v>
      </c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166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0"/>
      <c r="B152" s="151"/>
      <c r="C152" s="176" t="s">
        <v>344</v>
      </c>
      <c r="D152" s="153"/>
      <c r="E152" s="154">
        <v>0.8</v>
      </c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166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68">
        <v>49</v>
      </c>
      <c r="B153" s="169" t="s">
        <v>345</v>
      </c>
      <c r="C153" s="177" t="s">
        <v>346</v>
      </c>
      <c r="D153" s="170" t="s">
        <v>212</v>
      </c>
      <c r="E153" s="171">
        <v>2.64</v>
      </c>
      <c r="F153" s="172"/>
      <c r="G153" s="173"/>
      <c r="H153" s="152">
        <v>0</v>
      </c>
      <c r="I153" s="152">
        <f>ROUND(E153*H153,2)</f>
        <v>0</v>
      </c>
      <c r="J153" s="152">
        <v>267</v>
      </c>
      <c r="K153" s="152">
        <f>ROUND(E153*J153,2)</f>
        <v>704.88</v>
      </c>
      <c r="L153" s="152">
        <v>21</v>
      </c>
      <c r="M153" s="152">
        <f>G153*(1+L153/100)</f>
        <v>0</v>
      </c>
      <c r="N153" s="152">
        <v>0</v>
      </c>
      <c r="O153" s="152">
        <f>ROUND(E153*N153,2)</f>
        <v>0</v>
      </c>
      <c r="P153" s="152">
        <v>0</v>
      </c>
      <c r="Q153" s="152">
        <f>ROUND(E153*P153,2)</f>
        <v>0</v>
      </c>
      <c r="R153" s="152"/>
      <c r="S153" s="152" t="s">
        <v>162</v>
      </c>
      <c r="T153" s="152" t="s">
        <v>163</v>
      </c>
      <c r="U153" s="152">
        <v>0.5</v>
      </c>
      <c r="V153" s="152">
        <f>ROUND(E153*U153,2)</f>
        <v>1.32</v>
      </c>
      <c r="W153" s="152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164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62">
        <v>50</v>
      </c>
      <c r="B154" s="163" t="s">
        <v>347</v>
      </c>
      <c r="C154" s="175" t="s">
        <v>348</v>
      </c>
      <c r="D154" s="164" t="s">
        <v>212</v>
      </c>
      <c r="E154" s="165">
        <v>4.3947000000000003</v>
      </c>
      <c r="F154" s="166"/>
      <c r="G154" s="167"/>
      <c r="H154" s="152">
        <v>664.68</v>
      </c>
      <c r="I154" s="152">
        <f>ROUND(E154*H154,2)</f>
        <v>2921.07</v>
      </c>
      <c r="J154" s="152">
        <v>803.32</v>
      </c>
      <c r="K154" s="152">
        <f>ROUND(E154*J154,2)</f>
        <v>3530.35</v>
      </c>
      <c r="L154" s="152">
        <v>21</v>
      </c>
      <c r="M154" s="152">
        <f>G154*(1+L154/100)</f>
        <v>0</v>
      </c>
      <c r="N154" s="152">
        <v>6.5350000000000005E-2</v>
      </c>
      <c r="O154" s="152">
        <f>ROUND(E154*N154,2)</f>
        <v>0.28999999999999998</v>
      </c>
      <c r="P154" s="152">
        <v>0</v>
      </c>
      <c r="Q154" s="152">
        <f>ROUND(E154*P154,2)</f>
        <v>0</v>
      </c>
      <c r="R154" s="152"/>
      <c r="S154" s="152" t="s">
        <v>231</v>
      </c>
      <c r="T154" s="152" t="s">
        <v>163</v>
      </c>
      <c r="U154" s="152">
        <v>1.72</v>
      </c>
      <c r="V154" s="152">
        <f>ROUND(E154*U154,2)</f>
        <v>7.56</v>
      </c>
      <c r="W154" s="152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164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0"/>
      <c r="B155" s="151"/>
      <c r="C155" s="176" t="s">
        <v>349</v>
      </c>
      <c r="D155" s="153"/>
      <c r="E155" s="154">
        <v>1.71</v>
      </c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166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0"/>
      <c r="B156" s="151"/>
      <c r="C156" s="176" t="s">
        <v>350</v>
      </c>
      <c r="D156" s="153"/>
      <c r="E156" s="154">
        <v>2.6846999999999999</v>
      </c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166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68">
        <v>51</v>
      </c>
      <c r="B157" s="169" t="s">
        <v>351</v>
      </c>
      <c r="C157" s="177" t="s">
        <v>352</v>
      </c>
      <c r="D157" s="170" t="s">
        <v>212</v>
      </c>
      <c r="E157" s="171">
        <v>4.3947000000000003</v>
      </c>
      <c r="F157" s="172"/>
      <c r="G157" s="173"/>
      <c r="H157" s="152">
        <v>0</v>
      </c>
      <c r="I157" s="152">
        <f>ROUND(E157*H157,2)</f>
        <v>0</v>
      </c>
      <c r="J157" s="152">
        <v>338.5</v>
      </c>
      <c r="K157" s="152">
        <f>ROUND(E157*J157,2)</f>
        <v>1487.61</v>
      </c>
      <c r="L157" s="152">
        <v>21</v>
      </c>
      <c r="M157" s="152">
        <f>G157*(1+L157/100)</f>
        <v>0</v>
      </c>
      <c r="N157" s="152">
        <v>0</v>
      </c>
      <c r="O157" s="152">
        <f>ROUND(E157*N157,2)</f>
        <v>0</v>
      </c>
      <c r="P157" s="152">
        <v>0</v>
      </c>
      <c r="Q157" s="152">
        <f>ROUND(E157*P157,2)</f>
        <v>0</v>
      </c>
      <c r="R157" s="152"/>
      <c r="S157" s="152" t="s">
        <v>231</v>
      </c>
      <c r="T157" s="152" t="s">
        <v>163</v>
      </c>
      <c r="U157" s="152">
        <v>0.65</v>
      </c>
      <c r="V157" s="152">
        <f>ROUND(E157*U157,2)</f>
        <v>2.86</v>
      </c>
      <c r="W157" s="152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164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62">
        <v>52</v>
      </c>
      <c r="B158" s="163" t="s">
        <v>353</v>
      </c>
      <c r="C158" s="175" t="s">
        <v>354</v>
      </c>
      <c r="D158" s="164" t="s">
        <v>259</v>
      </c>
      <c r="E158" s="165">
        <v>7.3120000000000004E-2</v>
      </c>
      <c r="F158" s="166"/>
      <c r="G158" s="167"/>
      <c r="H158" s="152">
        <v>26571.53</v>
      </c>
      <c r="I158" s="152">
        <f>ROUND(E158*H158,2)</f>
        <v>1942.91</v>
      </c>
      <c r="J158" s="152">
        <v>11538.47</v>
      </c>
      <c r="K158" s="152">
        <f>ROUND(E158*J158,2)</f>
        <v>843.69</v>
      </c>
      <c r="L158" s="152">
        <v>21</v>
      </c>
      <c r="M158" s="152">
        <f>G158*(1+L158/100)</f>
        <v>0</v>
      </c>
      <c r="N158" s="152">
        <v>1.02535</v>
      </c>
      <c r="O158" s="152">
        <f>ROUND(E158*N158,2)</f>
        <v>7.0000000000000007E-2</v>
      </c>
      <c r="P158" s="152">
        <v>0</v>
      </c>
      <c r="Q158" s="152">
        <f>ROUND(E158*P158,2)</f>
        <v>0</v>
      </c>
      <c r="R158" s="152"/>
      <c r="S158" s="152" t="s">
        <v>231</v>
      </c>
      <c r="T158" s="152" t="s">
        <v>163</v>
      </c>
      <c r="U158" s="152">
        <v>22.07</v>
      </c>
      <c r="V158" s="152">
        <f>ROUND(E158*U158,2)</f>
        <v>1.61</v>
      </c>
      <c r="W158" s="152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164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0"/>
      <c r="B159" s="151"/>
      <c r="C159" s="176" t="s">
        <v>355</v>
      </c>
      <c r="D159" s="153"/>
      <c r="E159" s="154">
        <v>2.198E-2</v>
      </c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166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0"/>
      <c r="B160" s="151"/>
      <c r="C160" s="176" t="s">
        <v>356</v>
      </c>
      <c r="D160" s="153"/>
      <c r="E160" s="154">
        <v>1.7250000000000001E-2</v>
      </c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166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0"/>
      <c r="B161" s="151"/>
      <c r="C161" s="176" t="s">
        <v>357</v>
      </c>
      <c r="D161" s="153"/>
      <c r="E161" s="154">
        <v>6.8900000000000003E-3</v>
      </c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166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0"/>
      <c r="B162" s="151"/>
      <c r="C162" s="176" t="s">
        <v>358</v>
      </c>
      <c r="D162" s="153"/>
      <c r="E162" s="154">
        <v>1.081E-2</v>
      </c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166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0"/>
      <c r="B163" s="151"/>
      <c r="C163" s="176" t="s">
        <v>359</v>
      </c>
      <c r="D163" s="153"/>
      <c r="E163" s="154">
        <v>1.282E-2</v>
      </c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166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0"/>
      <c r="B164" s="151"/>
      <c r="C164" s="176" t="s">
        <v>360</v>
      </c>
      <c r="D164" s="153"/>
      <c r="E164" s="154">
        <v>3.3700000000000002E-3</v>
      </c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166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x14ac:dyDescent="0.2">
      <c r="A165" s="156" t="s">
        <v>157</v>
      </c>
      <c r="B165" s="157" t="s">
        <v>72</v>
      </c>
      <c r="C165" s="174" t="s">
        <v>73</v>
      </c>
      <c r="D165" s="158"/>
      <c r="E165" s="159"/>
      <c r="F165" s="160"/>
      <c r="G165" s="161"/>
      <c r="H165" s="155"/>
      <c r="I165" s="155">
        <f>SUM(I166:I170)</f>
        <v>1268.4100000000001</v>
      </c>
      <c r="J165" s="155"/>
      <c r="K165" s="155">
        <f>SUM(K166:K170)</f>
        <v>1771.45</v>
      </c>
      <c r="L165" s="155"/>
      <c r="M165" s="155">
        <f>SUM(M166:M170)</f>
        <v>0</v>
      </c>
      <c r="N165" s="155"/>
      <c r="O165" s="155">
        <f>SUM(O166:O170)</f>
        <v>0.37</v>
      </c>
      <c r="P165" s="155"/>
      <c r="Q165" s="155">
        <f>SUM(Q166:Q170)</f>
        <v>0</v>
      </c>
      <c r="R165" s="155"/>
      <c r="S165" s="155"/>
      <c r="T165" s="155"/>
      <c r="U165" s="155"/>
      <c r="V165" s="155">
        <f>SUM(V166:V170)</f>
        <v>4.5199999999999996</v>
      </c>
      <c r="W165" s="155"/>
      <c r="AG165" t="s">
        <v>158</v>
      </c>
    </row>
    <row r="166" spans="1:60" outlineLevel="1" x14ac:dyDescent="0.2">
      <c r="A166" s="162">
        <v>53</v>
      </c>
      <c r="B166" s="163" t="s">
        <v>361</v>
      </c>
      <c r="C166" s="175" t="s">
        <v>362</v>
      </c>
      <c r="D166" s="164" t="s">
        <v>363</v>
      </c>
      <c r="E166" s="165">
        <v>3</v>
      </c>
      <c r="F166" s="166"/>
      <c r="G166" s="167"/>
      <c r="H166" s="152">
        <v>115.03</v>
      </c>
      <c r="I166" s="152">
        <f>ROUND(E166*H166,2)</f>
        <v>345.09</v>
      </c>
      <c r="J166" s="152">
        <v>213.47</v>
      </c>
      <c r="K166" s="152">
        <f>ROUND(E166*J166,2)</f>
        <v>640.41</v>
      </c>
      <c r="L166" s="152">
        <v>21</v>
      </c>
      <c r="M166" s="152">
        <f>G166*(1+L166/100)</f>
        <v>0</v>
      </c>
      <c r="N166" s="152">
        <v>0.11369</v>
      </c>
      <c r="O166" s="152">
        <f>ROUND(E166*N166,2)</f>
        <v>0.34</v>
      </c>
      <c r="P166" s="152">
        <v>0</v>
      </c>
      <c r="Q166" s="152">
        <f>ROUND(E166*P166,2)</f>
        <v>0</v>
      </c>
      <c r="R166" s="152"/>
      <c r="S166" s="152" t="s">
        <v>162</v>
      </c>
      <c r="T166" s="152" t="s">
        <v>163</v>
      </c>
      <c r="U166" s="152">
        <v>0.56850000000000001</v>
      </c>
      <c r="V166" s="152">
        <f>ROUND(E166*U166,2)</f>
        <v>1.71</v>
      </c>
      <c r="W166" s="152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164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0"/>
      <c r="B167" s="151"/>
      <c r="C167" s="176" t="s">
        <v>364</v>
      </c>
      <c r="D167" s="153"/>
      <c r="E167" s="154">
        <v>3</v>
      </c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166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62">
        <v>54</v>
      </c>
      <c r="B168" s="163" t="s">
        <v>365</v>
      </c>
      <c r="C168" s="175" t="s">
        <v>366</v>
      </c>
      <c r="D168" s="164" t="s">
        <v>212</v>
      </c>
      <c r="E168" s="165">
        <v>1.56</v>
      </c>
      <c r="F168" s="166"/>
      <c r="G168" s="167"/>
      <c r="H168" s="152">
        <v>591.87</v>
      </c>
      <c r="I168" s="152">
        <f>ROUND(E168*H168,2)</f>
        <v>923.32</v>
      </c>
      <c r="J168" s="152">
        <v>626.13</v>
      </c>
      <c r="K168" s="152">
        <f>ROUND(E168*J168,2)</f>
        <v>976.76</v>
      </c>
      <c r="L168" s="152">
        <v>21</v>
      </c>
      <c r="M168" s="152">
        <f>G168*(1+L168/100)</f>
        <v>0</v>
      </c>
      <c r="N168" s="152">
        <v>1.6930000000000001E-2</v>
      </c>
      <c r="O168" s="152">
        <f>ROUND(E168*N168,2)</f>
        <v>0.03</v>
      </c>
      <c r="P168" s="152">
        <v>0</v>
      </c>
      <c r="Q168" s="152">
        <f>ROUND(E168*P168,2)</f>
        <v>0</v>
      </c>
      <c r="R168" s="152"/>
      <c r="S168" s="152" t="s">
        <v>162</v>
      </c>
      <c r="T168" s="152" t="s">
        <v>163</v>
      </c>
      <c r="U168" s="152">
        <v>1.5396000000000001</v>
      </c>
      <c r="V168" s="152">
        <f>ROUND(E168*U168,2)</f>
        <v>2.4</v>
      </c>
      <c r="W168" s="152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164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0"/>
      <c r="B169" s="151"/>
      <c r="C169" s="176" t="s">
        <v>367</v>
      </c>
      <c r="D169" s="153"/>
      <c r="E169" s="154">
        <v>1.56</v>
      </c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166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68">
        <v>55</v>
      </c>
      <c r="B170" s="169" t="s">
        <v>368</v>
      </c>
      <c r="C170" s="177" t="s">
        <v>369</v>
      </c>
      <c r="D170" s="170" t="s">
        <v>212</v>
      </c>
      <c r="E170" s="171">
        <v>1.56</v>
      </c>
      <c r="F170" s="172"/>
      <c r="G170" s="173"/>
      <c r="H170" s="152">
        <v>0</v>
      </c>
      <c r="I170" s="152">
        <f>ROUND(E170*H170,2)</f>
        <v>0</v>
      </c>
      <c r="J170" s="152">
        <v>98.9</v>
      </c>
      <c r="K170" s="152">
        <f>ROUND(E170*J170,2)</f>
        <v>154.28</v>
      </c>
      <c r="L170" s="152">
        <v>21</v>
      </c>
      <c r="M170" s="152">
        <f>G170*(1+L170/100)</f>
        <v>0</v>
      </c>
      <c r="N170" s="152">
        <v>0</v>
      </c>
      <c r="O170" s="152">
        <f>ROUND(E170*N170,2)</f>
        <v>0</v>
      </c>
      <c r="P170" s="152">
        <v>0</v>
      </c>
      <c r="Q170" s="152">
        <f>ROUND(E170*P170,2)</f>
        <v>0</v>
      </c>
      <c r="R170" s="152"/>
      <c r="S170" s="152" t="s">
        <v>162</v>
      </c>
      <c r="T170" s="152" t="s">
        <v>163</v>
      </c>
      <c r="U170" s="152">
        <v>0.26</v>
      </c>
      <c r="V170" s="152">
        <f>ROUND(E170*U170,2)</f>
        <v>0.41</v>
      </c>
      <c r="W170" s="152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164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x14ac:dyDescent="0.2">
      <c r="A171" s="156" t="s">
        <v>157</v>
      </c>
      <c r="B171" s="157" t="s">
        <v>76</v>
      </c>
      <c r="C171" s="174" t="s">
        <v>77</v>
      </c>
      <c r="D171" s="158"/>
      <c r="E171" s="159"/>
      <c r="F171" s="160"/>
      <c r="G171" s="161"/>
      <c r="H171" s="155"/>
      <c r="I171" s="155">
        <f>SUM(I172:I180)</f>
        <v>15159.61</v>
      </c>
      <c r="J171" s="155"/>
      <c r="K171" s="155">
        <f>SUM(K172:K180)</f>
        <v>17469.45</v>
      </c>
      <c r="L171" s="155"/>
      <c r="M171" s="155">
        <f>SUM(M172:M180)</f>
        <v>0</v>
      </c>
      <c r="N171" s="155"/>
      <c r="O171" s="155">
        <f>SUM(O172:O180)</f>
        <v>0.37</v>
      </c>
      <c r="P171" s="155"/>
      <c r="Q171" s="155">
        <f>SUM(Q172:Q180)</f>
        <v>0</v>
      </c>
      <c r="R171" s="155"/>
      <c r="S171" s="155"/>
      <c r="T171" s="155"/>
      <c r="U171" s="155"/>
      <c r="V171" s="155">
        <f>SUM(V172:V180)</f>
        <v>30.94</v>
      </c>
      <c r="W171" s="155"/>
      <c r="AG171" t="s">
        <v>158</v>
      </c>
    </row>
    <row r="172" spans="1:60" ht="22.5" outlineLevel="1" x14ac:dyDescent="0.2">
      <c r="A172" s="162">
        <v>56</v>
      </c>
      <c r="B172" s="163" t="s">
        <v>370</v>
      </c>
      <c r="C172" s="175" t="s">
        <v>371</v>
      </c>
      <c r="D172" s="164" t="s">
        <v>212</v>
      </c>
      <c r="E172" s="165">
        <v>30.42</v>
      </c>
      <c r="F172" s="166"/>
      <c r="G172" s="167"/>
      <c r="H172" s="152">
        <v>489.35</v>
      </c>
      <c r="I172" s="152">
        <f>ROUND(E172*H172,2)</f>
        <v>14886.03</v>
      </c>
      <c r="J172" s="152">
        <v>496.65</v>
      </c>
      <c r="K172" s="152">
        <f>ROUND(E172*J172,2)</f>
        <v>15108.09</v>
      </c>
      <c r="L172" s="152">
        <v>21</v>
      </c>
      <c r="M172" s="152">
        <f>G172*(1+L172/100)</f>
        <v>0</v>
      </c>
      <c r="N172" s="152">
        <v>9.3200000000000002E-3</v>
      </c>
      <c r="O172" s="152">
        <f>ROUND(E172*N172,2)</f>
        <v>0.28000000000000003</v>
      </c>
      <c r="P172" s="152">
        <v>0</v>
      </c>
      <c r="Q172" s="152">
        <f>ROUND(E172*P172,2)</f>
        <v>0</v>
      </c>
      <c r="R172" s="152"/>
      <c r="S172" s="152" t="s">
        <v>162</v>
      </c>
      <c r="T172" s="152" t="s">
        <v>163</v>
      </c>
      <c r="U172" s="152">
        <v>0.85699999999999998</v>
      </c>
      <c r="V172" s="152">
        <f>ROUND(E172*U172,2)</f>
        <v>26.07</v>
      </c>
      <c r="W172" s="152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164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0"/>
      <c r="B173" s="151"/>
      <c r="C173" s="176" t="s">
        <v>372</v>
      </c>
      <c r="D173" s="153"/>
      <c r="E173" s="154">
        <v>30.42</v>
      </c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166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62">
        <v>57</v>
      </c>
      <c r="B174" s="163" t="s">
        <v>373</v>
      </c>
      <c r="C174" s="175" t="s">
        <v>374</v>
      </c>
      <c r="D174" s="164" t="s">
        <v>212</v>
      </c>
      <c r="E174" s="165">
        <v>15.275</v>
      </c>
      <c r="F174" s="166"/>
      <c r="G174" s="167"/>
      <c r="H174" s="152">
        <v>17.91</v>
      </c>
      <c r="I174" s="152">
        <f>ROUND(E174*H174,2)</f>
        <v>273.58</v>
      </c>
      <c r="J174" s="152">
        <v>154.59</v>
      </c>
      <c r="K174" s="152">
        <f>ROUND(E174*J174,2)</f>
        <v>2361.36</v>
      </c>
      <c r="L174" s="152">
        <v>21</v>
      </c>
      <c r="M174" s="152">
        <f>G174*(1+L174/100)</f>
        <v>0</v>
      </c>
      <c r="N174" s="152">
        <v>5.9800000000000001E-3</v>
      </c>
      <c r="O174" s="152">
        <f>ROUND(E174*N174,2)</f>
        <v>0.09</v>
      </c>
      <c r="P174" s="152">
        <v>0</v>
      </c>
      <c r="Q174" s="152">
        <f>ROUND(E174*P174,2)</f>
        <v>0</v>
      </c>
      <c r="R174" s="152"/>
      <c r="S174" s="152" t="s">
        <v>162</v>
      </c>
      <c r="T174" s="152" t="s">
        <v>163</v>
      </c>
      <c r="U174" s="152">
        <v>0.31900000000000001</v>
      </c>
      <c r="V174" s="152">
        <f>ROUND(E174*U174,2)</f>
        <v>4.87</v>
      </c>
      <c r="W174" s="152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164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0"/>
      <c r="B175" s="151"/>
      <c r="C175" s="176" t="s">
        <v>375</v>
      </c>
      <c r="D175" s="153"/>
      <c r="E175" s="154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166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0"/>
      <c r="B176" s="151"/>
      <c r="C176" s="176" t="s">
        <v>376</v>
      </c>
      <c r="D176" s="153"/>
      <c r="E176" s="154">
        <v>5.37</v>
      </c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166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0"/>
      <c r="B177" s="151"/>
      <c r="C177" s="176" t="s">
        <v>377</v>
      </c>
      <c r="D177" s="153"/>
      <c r="E177" s="154">
        <v>1.79</v>
      </c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166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0"/>
      <c r="B178" s="151"/>
      <c r="C178" s="176" t="s">
        <v>378</v>
      </c>
      <c r="D178" s="153"/>
      <c r="E178" s="154">
        <v>2.7825000000000002</v>
      </c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166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0"/>
      <c r="B179" s="151"/>
      <c r="C179" s="176" t="s">
        <v>379</v>
      </c>
      <c r="D179" s="153"/>
      <c r="E179" s="154">
        <v>3.5775000000000001</v>
      </c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166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0"/>
      <c r="B180" s="151"/>
      <c r="C180" s="176" t="s">
        <v>380</v>
      </c>
      <c r="D180" s="153"/>
      <c r="E180" s="154">
        <v>1.7549999999999999</v>
      </c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166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x14ac:dyDescent="0.2">
      <c r="A181" s="156" t="s">
        <v>157</v>
      </c>
      <c r="B181" s="157" t="s">
        <v>78</v>
      </c>
      <c r="C181" s="174" t="s">
        <v>79</v>
      </c>
      <c r="D181" s="158"/>
      <c r="E181" s="159"/>
      <c r="F181" s="160"/>
      <c r="G181" s="161"/>
      <c r="H181" s="155"/>
      <c r="I181" s="155">
        <f>SUM(I182:I207)</f>
        <v>12208.109999999999</v>
      </c>
      <c r="J181" s="155"/>
      <c r="K181" s="155">
        <f>SUM(K182:K207)</f>
        <v>9795.5</v>
      </c>
      <c r="L181" s="155"/>
      <c r="M181" s="155">
        <f>SUM(M182:M207)</f>
        <v>0</v>
      </c>
      <c r="N181" s="155"/>
      <c r="O181" s="155">
        <f>SUM(O182:O207)</f>
        <v>12.53</v>
      </c>
      <c r="P181" s="155"/>
      <c r="Q181" s="155">
        <f>SUM(Q182:Q207)</f>
        <v>0</v>
      </c>
      <c r="R181" s="155"/>
      <c r="S181" s="155"/>
      <c r="T181" s="155"/>
      <c r="U181" s="155"/>
      <c r="V181" s="155">
        <f>SUM(V182:V207)</f>
        <v>26.099999999999998</v>
      </c>
      <c r="W181" s="155"/>
      <c r="AG181" t="s">
        <v>158</v>
      </c>
    </row>
    <row r="182" spans="1:60" outlineLevel="1" x14ac:dyDescent="0.2">
      <c r="A182" s="162">
        <v>58</v>
      </c>
      <c r="B182" s="163" t="s">
        <v>381</v>
      </c>
      <c r="C182" s="175" t="s">
        <v>382</v>
      </c>
      <c r="D182" s="164" t="s">
        <v>161</v>
      </c>
      <c r="E182" s="165">
        <v>2.9354499999999999</v>
      </c>
      <c r="F182" s="166"/>
      <c r="G182" s="167"/>
      <c r="H182" s="152">
        <v>2377.88</v>
      </c>
      <c r="I182" s="152">
        <f>ROUND(E182*H182,2)</f>
        <v>6980.15</v>
      </c>
      <c r="J182" s="152">
        <v>1102.1199999999999</v>
      </c>
      <c r="K182" s="152">
        <f>ROUND(E182*J182,2)</f>
        <v>3235.22</v>
      </c>
      <c r="L182" s="152">
        <v>21</v>
      </c>
      <c r="M182" s="152">
        <f>G182*(1+L182/100)</f>
        <v>0</v>
      </c>
      <c r="N182" s="152">
        <v>2.5249999999999999</v>
      </c>
      <c r="O182" s="152">
        <f>ROUND(E182*N182,2)</f>
        <v>7.41</v>
      </c>
      <c r="P182" s="152">
        <v>0</v>
      </c>
      <c r="Q182" s="152">
        <f>ROUND(E182*P182,2)</f>
        <v>0</v>
      </c>
      <c r="R182" s="152"/>
      <c r="S182" s="152" t="s">
        <v>162</v>
      </c>
      <c r="T182" s="152" t="s">
        <v>163</v>
      </c>
      <c r="U182" s="152">
        <v>3.2130000000000001</v>
      </c>
      <c r="V182" s="152">
        <f>ROUND(E182*U182,2)</f>
        <v>9.43</v>
      </c>
      <c r="W182" s="152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164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0"/>
      <c r="B183" s="151"/>
      <c r="C183" s="176" t="s">
        <v>383</v>
      </c>
      <c r="D183" s="153"/>
      <c r="E183" s="154">
        <v>4.0194000000000001</v>
      </c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166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0"/>
      <c r="B184" s="151"/>
      <c r="C184" s="176" t="s">
        <v>384</v>
      </c>
      <c r="D184" s="153"/>
      <c r="E184" s="154">
        <v>-0.24098</v>
      </c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166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0"/>
      <c r="B185" s="151"/>
      <c r="C185" s="176" t="s">
        <v>385</v>
      </c>
      <c r="D185" s="153"/>
      <c r="E185" s="154">
        <v>-0.68547000000000002</v>
      </c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166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0"/>
      <c r="B186" s="151"/>
      <c r="C186" s="176" t="s">
        <v>386</v>
      </c>
      <c r="D186" s="153"/>
      <c r="E186" s="154">
        <v>-0.1575</v>
      </c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166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62">
        <v>59</v>
      </c>
      <c r="B187" s="163" t="s">
        <v>387</v>
      </c>
      <c r="C187" s="175" t="s">
        <v>388</v>
      </c>
      <c r="D187" s="164" t="s">
        <v>161</v>
      </c>
      <c r="E187" s="165">
        <v>0.216</v>
      </c>
      <c r="F187" s="166"/>
      <c r="G187" s="167"/>
      <c r="H187" s="152">
        <v>2289.62</v>
      </c>
      <c r="I187" s="152">
        <f>ROUND(E187*H187,2)</f>
        <v>494.56</v>
      </c>
      <c r="J187" s="152">
        <v>875.38</v>
      </c>
      <c r="K187" s="152">
        <f>ROUND(E187*J187,2)</f>
        <v>189.08</v>
      </c>
      <c r="L187" s="152">
        <v>21</v>
      </c>
      <c r="M187" s="152">
        <f>G187*(1+L187/100)</f>
        <v>0</v>
      </c>
      <c r="N187" s="152">
        <v>2.5249999999999999</v>
      </c>
      <c r="O187" s="152">
        <f>ROUND(E187*N187,2)</f>
        <v>0.55000000000000004</v>
      </c>
      <c r="P187" s="152">
        <v>0</v>
      </c>
      <c r="Q187" s="152">
        <f>ROUND(E187*P187,2)</f>
        <v>0</v>
      </c>
      <c r="R187" s="152"/>
      <c r="S187" s="152" t="s">
        <v>162</v>
      </c>
      <c r="T187" s="152" t="s">
        <v>163</v>
      </c>
      <c r="U187" s="152">
        <v>2.58</v>
      </c>
      <c r="V187" s="152">
        <f>ROUND(E187*U187,2)</f>
        <v>0.56000000000000005</v>
      </c>
      <c r="W187" s="152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164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0"/>
      <c r="B188" s="151"/>
      <c r="C188" s="176" t="s">
        <v>389</v>
      </c>
      <c r="D188" s="153"/>
      <c r="E188" s="154">
        <v>0.216</v>
      </c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166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62">
        <v>60</v>
      </c>
      <c r="B189" s="163" t="s">
        <v>390</v>
      </c>
      <c r="C189" s="175" t="s">
        <v>391</v>
      </c>
      <c r="D189" s="164" t="s">
        <v>161</v>
      </c>
      <c r="E189" s="165">
        <v>0.108</v>
      </c>
      <c r="F189" s="166"/>
      <c r="G189" s="167"/>
      <c r="H189" s="152">
        <v>65.06</v>
      </c>
      <c r="I189" s="152">
        <f>ROUND(E189*H189,2)</f>
        <v>7.03</v>
      </c>
      <c r="J189" s="152">
        <v>585.94000000000005</v>
      </c>
      <c r="K189" s="152">
        <f>ROUND(E189*J189,2)</f>
        <v>63.28</v>
      </c>
      <c r="L189" s="152">
        <v>21</v>
      </c>
      <c r="M189" s="152">
        <f>G189*(1+L189/100)</f>
        <v>0</v>
      </c>
      <c r="N189" s="152">
        <v>0.02</v>
      </c>
      <c r="O189" s="152">
        <f>ROUND(E189*N189,2)</f>
        <v>0</v>
      </c>
      <c r="P189" s="152">
        <v>0</v>
      </c>
      <c r="Q189" s="152">
        <f>ROUND(E189*P189,2)</f>
        <v>0</v>
      </c>
      <c r="R189" s="152"/>
      <c r="S189" s="152" t="s">
        <v>162</v>
      </c>
      <c r="T189" s="152" t="s">
        <v>163</v>
      </c>
      <c r="U189" s="152">
        <v>1.35</v>
      </c>
      <c r="V189" s="152">
        <f>ROUND(E189*U189,2)</f>
        <v>0.15</v>
      </c>
      <c r="W189" s="152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164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0"/>
      <c r="B190" s="151"/>
      <c r="C190" s="176" t="s">
        <v>392</v>
      </c>
      <c r="D190" s="153"/>
      <c r="E190" s="154">
        <v>0.108</v>
      </c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166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68">
        <v>61</v>
      </c>
      <c r="B191" s="169" t="s">
        <v>393</v>
      </c>
      <c r="C191" s="177" t="s">
        <v>394</v>
      </c>
      <c r="D191" s="170" t="s">
        <v>161</v>
      </c>
      <c r="E191" s="171">
        <v>2.9354499999999999</v>
      </c>
      <c r="F191" s="172"/>
      <c r="G191" s="173"/>
      <c r="H191" s="152">
        <v>0</v>
      </c>
      <c r="I191" s="152">
        <f>ROUND(E191*H191,2)</f>
        <v>0</v>
      </c>
      <c r="J191" s="152">
        <v>359.5</v>
      </c>
      <c r="K191" s="152">
        <f>ROUND(E191*J191,2)</f>
        <v>1055.29</v>
      </c>
      <c r="L191" s="152">
        <v>21</v>
      </c>
      <c r="M191" s="152">
        <f>G191*(1+L191/100)</f>
        <v>0</v>
      </c>
      <c r="N191" s="152">
        <v>0</v>
      </c>
      <c r="O191" s="152">
        <f>ROUND(E191*N191,2)</f>
        <v>0</v>
      </c>
      <c r="P191" s="152">
        <v>0</v>
      </c>
      <c r="Q191" s="152">
        <f>ROUND(E191*P191,2)</f>
        <v>0</v>
      </c>
      <c r="R191" s="152"/>
      <c r="S191" s="152" t="s">
        <v>162</v>
      </c>
      <c r="T191" s="152" t="s">
        <v>163</v>
      </c>
      <c r="U191" s="152">
        <v>0.82</v>
      </c>
      <c r="V191" s="152">
        <f>ROUND(E191*U191,2)</f>
        <v>2.41</v>
      </c>
      <c r="W191" s="152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164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62">
        <v>62</v>
      </c>
      <c r="B192" s="163" t="s">
        <v>395</v>
      </c>
      <c r="C192" s="175" t="s">
        <v>396</v>
      </c>
      <c r="D192" s="164" t="s">
        <v>161</v>
      </c>
      <c r="E192" s="165">
        <v>0.432</v>
      </c>
      <c r="F192" s="166"/>
      <c r="G192" s="167"/>
      <c r="H192" s="152">
        <v>0</v>
      </c>
      <c r="I192" s="152">
        <f>ROUND(E192*H192,2)</f>
        <v>0</v>
      </c>
      <c r="J192" s="152">
        <v>180</v>
      </c>
      <c r="K192" s="152">
        <f>ROUND(E192*J192,2)</f>
        <v>77.760000000000005</v>
      </c>
      <c r="L192" s="152">
        <v>21</v>
      </c>
      <c r="M192" s="152">
        <f>G192*(1+L192/100)</f>
        <v>0</v>
      </c>
      <c r="N192" s="152">
        <v>0</v>
      </c>
      <c r="O192" s="152">
        <f>ROUND(E192*N192,2)</f>
        <v>0</v>
      </c>
      <c r="P192" s="152">
        <v>0</v>
      </c>
      <c r="Q192" s="152">
        <f>ROUND(E192*P192,2)</f>
        <v>0</v>
      </c>
      <c r="R192" s="152"/>
      <c r="S192" s="152" t="s">
        <v>162</v>
      </c>
      <c r="T192" s="152" t="s">
        <v>163</v>
      </c>
      <c r="U192" s="152">
        <v>0.41</v>
      </c>
      <c r="V192" s="152">
        <f>ROUND(E192*U192,2)</f>
        <v>0.18</v>
      </c>
      <c r="W192" s="152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164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0"/>
      <c r="B193" s="151"/>
      <c r="C193" s="176" t="s">
        <v>397</v>
      </c>
      <c r="D193" s="153"/>
      <c r="E193" s="154">
        <v>0.432</v>
      </c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166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62">
        <v>63</v>
      </c>
      <c r="B194" s="163" t="s">
        <v>398</v>
      </c>
      <c r="C194" s="175" t="s">
        <v>399</v>
      </c>
      <c r="D194" s="164" t="s">
        <v>161</v>
      </c>
      <c r="E194" s="165">
        <v>30.575379999999999</v>
      </c>
      <c r="F194" s="166"/>
      <c r="G194" s="167"/>
      <c r="H194" s="152">
        <v>0</v>
      </c>
      <c r="I194" s="152">
        <f>ROUND(E194*H194,2)</f>
        <v>0</v>
      </c>
      <c r="J194" s="152">
        <v>89.9</v>
      </c>
      <c r="K194" s="152">
        <f>ROUND(E194*J194,2)</f>
        <v>2748.73</v>
      </c>
      <c r="L194" s="152">
        <v>21</v>
      </c>
      <c r="M194" s="152">
        <f>G194*(1+L194/100)</f>
        <v>0</v>
      </c>
      <c r="N194" s="152">
        <v>0</v>
      </c>
      <c r="O194" s="152">
        <f>ROUND(E194*N194,2)</f>
        <v>0</v>
      </c>
      <c r="P194" s="152">
        <v>0</v>
      </c>
      <c r="Q194" s="152">
        <f>ROUND(E194*P194,2)</f>
        <v>0</v>
      </c>
      <c r="R194" s="152"/>
      <c r="S194" s="152" t="s">
        <v>162</v>
      </c>
      <c r="T194" s="152" t="s">
        <v>163</v>
      </c>
      <c r="U194" s="152">
        <v>0.20499999999999999</v>
      </c>
      <c r="V194" s="152">
        <f>ROUND(E194*U194,2)</f>
        <v>6.27</v>
      </c>
      <c r="W194" s="152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164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0"/>
      <c r="B195" s="151"/>
      <c r="C195" s="176" t="s">
        <v>400</v>
      </c>
      <c r="D195" s="153"/>
      <c r="E195" s="154">
        <v>30.575379999999999</v>
      </c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166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62">
        <v>64</v>
      </c>
      <c r="B196" s="163" t="s">
        <v>401</v>
      </c>
      <c r="C196" s="175" t="s">
        <v>402</v>
      </c>
      <c r="D196" s="164" t="s">
        <v>161</v>
      </c>
      <c r="E196" s="165">
        <v>0.108</v>
      </c>
      <c r="F196" s="166"/>
      <c r="G196" s="167"/>
      <c r="H196" s="152">
        <v>0</v>
      </c>
      <c r="I196" s="152">
        <f>ROUND(E196*H196,2)</f>
        <v>0</v>
      </c>
      <c r="J196" s="152">
        <v>92</v>
      </c>
      <c r="K196" s="152">
        <f>ROUND(E196*J196,2)</f>
        <v>9.94</v>
      </c>
      <c r="L196" s="152">
        <v>21</v>
      </c>
      <c r="M196" s="152">
        <f>G196*(1+L196/100)</f>
        <v>0</v>
      </c>
      <c r="N196" s="152">
        <v>0</v>
      </c>
      <c r="O196" s="152">
        <f>ROUND(E196*N196,2)</f>
        <v>0</v>
      </c>
      <c r="P196" s="152">
        <v>0</v>
      </c>
      <c r="Q196" s="152">
        <f>ROUND(E196*P196,2)</f>
        <v>0</v>
      </c>
      <c r="R196" s="152"/>
      <c r="S196" s="152" t="s">
        <v>162</v>
      </c>
      <c r="T196" s="152" t="s">
        <v>163</v>
      </c>
      <c r="U196" s="152">
        <v>0.23300000000000001</v>
      </c>
      <c r="V196" s="152">
        <f>ROUND(E196*U196,2)</f>
        <v>0.03</v>
      </c>
      <c r="W196" s="152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164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0"/>
      <c r="B197" s="151"/>
      <c r="C197" s="176" t="s">
        <v>392</v>
      </c>
      <c r="D197" s="153"/>
      <c r="E197" s="154">
        <v>0.108</v>
      </c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166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62">
        <v>65</v>
      </c>
      <c r="B198" s="163" t="s">
        <v>403</v>
      </c>
      <c r="C198" s="175" t="s">
        <v>404</v>
      </c>
      <c r="D198" s="164" t="s">
        <v>212</v>
      </c>
      <c r="E198" s="165">
        <v>0.69</v>
      </c>
      <c r="F198" s="166"/>
      <c r="G198" s="167"/>
      <c r="H198" s="152">
        <v>142.80000000000001</v>
      </c>
      <c r="I198" s="152">
        <f>ROUND(E198*H198,2)</f>
        <v>98.53</v>
      </c>
      <c r="J198" s="152">
        <v>166.2</v>
      </c>
      <c r="K198" s="152">
        <f>ROUND(E198*J198,2)</f>
        <v>114.68</v>
      </c>
      <c r="L198" s="152">
        <v>21</v>
      </c>
      <c r="M198" s="152">
        <f>G198*(1+L198/100)</f>
        <v>0</v>
      </c>
      <c r="N198" s="152">
        <v>1.41E-2</v>
      </c>
      <c r="O198" s="152">
        <f>ROUND(E198*N198,2)</f>
        <v>0.01</v>
      </c>
      <c r="P198" s="152">
        <v>0</v>
      </c>
      <c r="Q198" s="152">
        <f>ROUND(E198*P198,2)</f>
        <v>0</v>
      </c>
      <c r="R198" s="152"/>
      <c r="S198" s="152" t="s">
        <v>162</v>
      </c>
      <c r="T198" s="152" t="s">
        <v>163</v>
      </c>
      <c r="U198" s="152">
        <v>0.39600000000000002</v>
      </c>
      <c r="V198" s="152">
        <f>ROUND(E198*U198,2)</f>
        <v>0.27</v>
      </c>
      <c r="W198" s="152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164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0"/>
      <c r="B199" s="151"/>
      <c r="C199" s="176" t="s">
        <v>405</v>
      </c>
      <c r="D199" s="153"/>
      <c r="E199" s="154">
        <v>0.69</v>
      </c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166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68">
        <v>66</v>
      </c>
      <c r="B200" s="169" t="s">
        <v>406</v>
      </c>
      <c r="C200" s="177" t="s">
        <v>407</v>
      </c>
      <c r="D200" s="170" t="s">
        <v>212</v>
      </c>
      <c r="E200" s="171">
        <v>0.69</v>
      </c>
      <c r="F200" s="172"/>
      <c r="G200" s="173"/>
      <c r="H200" s="152">
        <v>0</v>
      </c>
      <c r="I200" s="152">
        <f>ROUND(E200*H200,2)</f>
        <v>0</v>
      </c>
      <c r="J200" s="152">
        <v>94.8</v>
      </c>
      <c r="K200" s="152">
        <f>ROUND(E200*J200,2)</f>
        <v>65.41</v>
      </c>
      <c r="L200" s="152">
        <v>21</v>
      </c>
      <c r="M200" s="152">
        <f>G200*(1+L200/100)</f>
        <v>0</v>
      </c>
      <c r="N200" s="152">
        <v>0</v>
      </c>
      <c r="O200" s="152">
        <f>ROUND(E200*N200,2)</f>
        <v>0</v>
      </c>
      <c r="P200" s="152">
        <v>0</v>
      </c>
      <c r="Q200" s="152">
        <f>ROUND(E200*P200,2)</f>
        <v>0</v>
      </c>
      <c r="R200" s="152"/>
      <c r="S200" s="152" t="s">
        <v>162</v>
      </c>
      <c r="T200" s="152" t="s">
        <v>163</v>
      </c>
      <c r="U200" s="152">
        <v>0.24</v>
      </c>
      <c r="V200" s="152">
        <f>ROUND(E200*U200,2)</f>
        <v>0.17</v>
      </c>
      <c r="W200" s="152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164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2.5" outlineLevel="1" x14ac:dyDescent="0.2">
      <c r="A201" s="162">
        <v>67</v>
      </c>
      <c r="B201" s="163" t="s">
        <v>408</v>
      </c>
      <c r="C201" s="175" t="s">
        <v>409</v>
      </c>
      <c r="D201" s="164" t="s">
        <v>259</v>
      </c>
      <c r="E201" s="165">
        <v>1.4189999999999999E-2</v>
      </c>
      <c r="F201" s="166"/>
      <c r="G201" s="167"/>
      <c r="H201" s="152">
        <v>26622.28</v>
      </c>
      <c r="I201" s="152">
        <f>ROUND(E201*H201,2)</f>
        <v>377.77</v>
      </c>
      <c r="J201" s="152">
        <v>6677.72</v>
      </c>
      <c r="K201" s="152">
        <f>ROUND(E201*J201,2)</f>
        <v>94.76</v>
      </c>
      <c r="L201" s="152">
        <v>21</v>
      </c>
      <c r="M201" s="152">
        <f>G201*(1+L201/100)</f>
        <v>0</v>
      </c>
      <c r="N201" s="152">
        <v>1.0662499999999999</v>
      </c>
      <c r="O201" s="152">
        <f>ROUND(E201*N201,2)</f>
        <v>0.02</v>
      </c>
      <c r="P201" s="152">
        <v>0</v>
      </c>
      <c r="Q201" s="152">
        <f>ROUND(E201*P201,2)</f>
        <v>0</v>
      </c>
      <c r="R201" s="152"/>
      <c r="S201" s="152" t="s">
        <v>162</v>
      </c>
      <c r="T201" s="152" t="s">
        <v>163</v>
      </c>
      <c r="U201" s="152">
        <v>15.231</v>
      </c>
      <c r="V201" s="152">
        <f>ROUND(E201*U201,2)</f>
        <v>0.22</v>
      </c>
      <c r="W201" s="152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164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0"/>
      <c r="B202" s="151"/>
      <c r="C202" s="176" t="s">
        <v>410</v>
      </c>
      <c r="D202" s="153"/>
      <c r="E202" s="154">
        <v>1.4189999999999999E-2</v>
      </c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166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68">
        <v>68</v>
      </c>
      <c r="B203" s="169" t="s">
        <v>411</v>
      </c>
      <c r="C203" s="177" t="s">
        <v>412</v>
      </c>
      <c r="D203" s="170" t="s">
        <v>212</v>
      </c>
      <c r="E203" s="171">
        <v>13.36</v>
      </c>
      <c r="F203" s="172"/>
      <c r="G203" s="173"/>
      <c r="H203" s="152">
        <v>76.650000000000006</v>
      </c>
      <c r="I203" s="152">
        <f>ROUND(E203*H203,2)</f>
        <v>1024.04</v>
      </c>
      <c r="J203" s="152">
        <v>57.35</v>
      </c>
      <c r="K203" s="152">
        <f>ROUND(E203*J203,2)</f>
        <v>766.2</v>
      </c>
      <c r="L203" s="152">
        <v>21</v>
      </c>
      <c r="M203" s="152">
        <f>G203*(1+L203/100)</f>
        <v>0</v>
      </c>
      <c r="N203" s="152">
        <v>0.18</v>
      </c>
      <c r="O203" s="152">
        <f>ROUND(E203*N203,2)</f>
        <v>2.4</v>
      </c>
      <c r="P203" s="152">
        <v>0</v>
      </c>
      <c r="Q203" s="152">
        <f>ROUND(E203*P203,2)</f>
        <v>0</v>
      </c>
      <c r="R203" s="152"/>
      <c r="S203" s="152" t="s">
        <v>162</v>
      </c>
      <c r="T203" s="152" t="s">
        <v>163</v>
      </c>
      <c r="U203" s="152">
        <v>0.17</v>
      </c>
      <c r="V203" s="152">
        <f>ROUND(E203*U203,2)</f>
        <v>2.27</v>
      </c>
      <c r="W203" s="152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164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62">
        <v>69</v>
      </c>
      <c r="B204" s="163" t="s">
        <v>413</v>
      </c>
      <c r="C204" s="175" t="s">
        <v>414</v>
      </c>
      <c r="D204" s="164" t="s">
        <v>212</v>
      </c>
      <c r="E204" s="165">
        <v>13.36</v>
      </c>
      <c r="F204" s="166"/>
      <c r="G204" s="167"/>
      <c r="H204" s="152">
        <v>228.79</v>
      </c>
      <c r="I204" s="152">
        <f>ROUND(E204*H204,2)</f>
        <v>3056.63</v>
      </c>
      <c r="J204" s="152">
        <v>58.21</v>
      </c>
      <c r="K204" s="152">
        <f>ROUND(E204*J204,2)</f>
        <v>777.69</v>
      </c>
      <c r="L204" s="152">
        <v>21</v>
      </c>
      <c r="M204" s="152">
        <f>G204*(1+L204/100)</f>
        <v>0</v>
      </c>
      <c r="N204" s="152">
        <v>0.16</v>
      </c>
      <c r="O204" s="152">
        <f>ROUND(E204*N204,2)</f>
        <v>2.14</v>
      </c>
      <c r="P204" s="152">
        <v>0</v>
      </c>
      <c r="Q204" s="152">
        <f>ROUND(E204*P204,2)</f>
        <v>0</v>
      </c>
      <c r="R204" s="152"/>
      <c r="S204" s="152" t="s">
        <v>162</v>
      </c>
      <c r="T204" s="152" t="s">
        <v>163</v>
      </c>
      <c r="U204" s="152">
        <v>0.18</v>
      </c>
      <c r="V204" s="152">
        <f>ROUND(E204*U204,2)</f>
        <v>2.4</v>
      </c>
      <c r="W204" s="152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164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0"/>
      <c r="B205" s="151"/>
      <c r="C205" s="176" t="s">
        <v>415</v>
      </c>
      <c r="D205" s="153"/>
      <c r="E205" s="154">
        <v>14.24</v>
      </c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166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0"/>
      <c r="B206" s="151"/>
      <c r="C206" s="176" t="s">
        <v>416</v>
      </c>
      <c r="D206" s="153"/>
      <c r="E206" s="154">
        <v>-0.88</v>
      </c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166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68">
        <v>70</v>
      </c>
      <c r="B207" s="169" t="s">
        <v>417</v>
      </c>
      <c r="C207" s="177" t="s">
        <v>418</v>
      </c>
      <c r="D207" s="170" t="s">
        <v>212</v>
      </c>
      <c r="E207" s="171">
        <v>13.36</v>
      </c>
      <c r="F207" s="172"/>
      <c r="G207" s="173"/>
      <c r="H207" s="152">
        <v>12.68</v>
      </c>
      <c r="I207" s="152">
        <f>ROUND(E207*H207,2)</f>
        <v>169.4</v>
      </c>
      <c r="J207" s="152">
        <v>44.72</v>
      </c>
      <c r="K207" s="152">
        <f>ROUND(E207*J207,2)</f>
        <v>597.46</v>
      </c>
      <c r="L207" s="152">
        <v>21</v>
      </c>
      <c r="M207" s="152">
        <f>G207*(1+L207/100)</f>
        <v>0</v>
      </c>
      <c r="N207" s="152">
        <v>0</v>
      </c>
      <c r="O207" s="152">
        <f>ROUND(E207*N207,2)</f>
        <v>0</v>
      </c>
      <c r="P207" s="152">
        <v>0</v>
      </c>
      <c r="Q207" s="152">
        <f>ROUND(E207*P207,2)</f>
        <v>0</v>
      </c>
      <c r="R207" s="152"/>
      <c r="S207" s="152" t="s">
        <v>162</v>
      </c>
      <c r="T207" s="152" t="s">
        <v>163</v>
      </c>
      <c r="U207" s="152">
        <v>0.13</v>
      </c>
      <c r="V207" s="152">
        <f>ROUND(E207*U207,2)</f>
        <v>1.74</v>
      </c>
      <c r="W207" s="152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164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x14ac:dyDescent="0.2">
      <c r="A208" s="156" t="s">
        <v>157</v>
      </c>
      <c r="B208" s="157" t="s">
        <v>80</v>
      </c>
      <c r="C208" s="174" t="s">
        <v>81</v>
      </c>
      <c r="D208" s="158"/>
      <c r="E208" s="159"/>
      <c r="F208" s="160"/>
      <c r="G208" s="161"/>
      <c r="H208" s="155"/>
      <c r="I208" s="155">
        <f>SUM(I209:I240)</f>
        <v>0</v>
      </c>
      <c r="J208" s="155"/>
      <c r="K208" s="155">
        <f>SUM(K209:K240)</f>
        <v>128120</v>
      </c>
      <c r="L208" s="155"/>
      <c r="M208" s="155">
        <f>SUM(M209:M240)</f>
        <v>0</v>
      </c>
      <c r="N208" s="155"/>
      <c r="O208" s="155">
        <f>SUM(O209:O240)</f>
        <v>0</v>
      </c>
      <c r="P208" s="155"/>
      <c r="Q208" s="155">
        <f>SUM(Q209:Q240)</f>
        <v>0</v>
      </c>
      <c r="R208" s="155"/>
      <c r="S208" s="155"/>
      <c r="T208" s="155"/>
      <c r="U208" s="155"/>
      <c r="V208" s="155">
        <f>SUM(V209:V240)</f>
        <v>0</v>
      </c>
      <c r="W208" s="155"/>
      <c r="AG208" t="s">
        <v>158</v>
      </c>
    </row>
    <row r="209" spans="1:60" outlineLevel="1" x14ac:dyDescent="0.2">
      <c r="A209" s="162">
        <v>71</v>
      </c>
      <c r="B209" s="163" t="s">
        <v>419</v>
      </c>
      <c r="C209" s="175" t="s">
        <v>420</v>
      </c>
      <c r="D209" s="164" t="s">
        <v>421</v>
      </c>
      <c r="E209" s="165">
        <v>1</v>
      </c>
      <c r="F209" s="166"/>
      <c r="G209" s="167"/>
      <c r="H209" s="152">
        <v>0</v>
      </c>
      <c r="I209" s="152">
        <f>ROUND(E209*H209,2)</f>
        <v>0</v>
      </c>
      <c r="J209" s="152">
        <v>7430</v>
      </c>
      <c r="K209" s="152">
        <f>ROUND(E209*J209,2)</f>
        <v>7430</v>
      </c>
      <c r="L209" s="152">
        <v>21</v>
      </c>
      <c r="M209" s="152">
        <f>G209*(1+L209/100)</f>
        <v>0</v>
      </c>
      <c r="N209" s="152">
        <v>0</v>
      </c>
      <c r="O209" s="152">
        <f>ROUND(E209*N209,2)</f>
        <v>0</v>
      </c>
      <c r="P209" s="152">
        <v>0</v>
      </c>
      <c r="Q209" s="152">
        <f>ROUND(E209*P209,2)</f>
        <v>0</v>
      </c>
      <c r="R209" s="152"/>
      <c r="S209" s="152" t="s">
        <v>231</v>
      </c>
      <c r="T209" s="152" t="s">
        <v>163</v>
      </c>
      <c r="U209" s="152">
        <v>0</v>
      </c>
      <c r="V209" s="152">
        <f>ROUND(E209*U209,2)</f>
        <v>0</v>
      </c>
      <c r="W209" s="152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164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0"/>
      <c r="B210" s="151"/>
      <c r="C210" s="176" t="s">
        <v>422</v>
      </c>
      <c r="D210" s="153"/>
      <c r="E210" s="154">
        <v>1</v>
      </c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166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0"/>
      <c r="B211" s="151"/>
      <c r="C211" s="176" t="s">
        <v>423</v>
      </c>
      <c r="D211" s="153"/>
      <c r="E211" s="154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166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0"/>
      <c r="B212" s="151"/>
      <c r="C212" s="176" t="s">
        <v>424</v>
      </c>
      <c r="D212" s="153"/>
      <c r="E212" s="154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166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62">
        <v>72</v>
      </c>
      <c r="B213" s="163" t="s">
        <v>425</v>
      </c>
      <c r="C213" s="175" t="s">
        <v>426</v>
      </c>
      <c r="D213" s="164" t="s">
        <v>421</v>
      </c>
      <c r="E213" s="165">
        <v>6</v>
      </c>
      <c r="F213" s="166"/>
      <c r="G213" s="167"/>
      <c r="H213" s="152">
        <v>0</v>
      </c>
      <c r="I213" s="152">
        <f>ROUND(E213*H213,2)</f>
        <v>0</v>
      </c>
      <c r="J213" s="152">
        <v>8310</v>
      </c>
      <c r="K213" s="152">
        <f>ROUND(E213*J213,2)</f>
        <v>49860</v>
      </c>
      <c r="L213" s="152">
        <v>21</v>
      </c>
      <c r="M213" s="152">
        <f>G213*(1+L213/100)</f>
        <v>0</v>
      </c>
      <c r="N213" s="152">
        <v>0</v>
      </c>
      <c r="O213" s="152">
        <f>ROUND(E213*N213,2)</f>
        <v>0</v>
      </c>
      <c r="P213" s="152">
        <v>0</v>
      </c>
      <c r="Q213" s="152">
        <f>ROUND(E213*P213,2)</f>
        <v>0</v>
      </c>
      <c r="R213" s="152"/>
      <c r="S213" s="152" t="s">
        <v>231</v>
      </c>
      <c r="T213" s="152" t="s">
        <v>163</v>
      </c>
      <c r="U213" s="152">
        <v>0</v>
      </c>
      <c r="V213" s="152">
        <f>ROUND(E213*U213,2)</f>
        <v>0</v>
      </c>
      <c r="W213" s="152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164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0"/>
      <c r="B214" s="151"/>
      <c r="C214" s="176" t="s">
        <v>427</v>
      </c>
      <c r="D214" s="153"/>
      <c r="E214" s="154">
        <v>6</v>
      </c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166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0"/>
      <c r="B215" s="151"/>
      <c r="C215" s="176" t="s">
        <v>428</v>
      </c>
      <c r="D215" s="153"/>
      <c r="E215" s="154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166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0"/>
      <c r="B216" s="151"/>
      <c r="C216" s="176" t="s">
        <v>429</v>
      </c>
      <c r="D216" s="153"/>
      <c r="E216" s="154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166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2">
        <v>73</v>
      </c>
      <c r="B217" s="163" t="s">
        <v>430</v>
      </c>
      <c r="C217" s="175" t="s">
        <v>420</v>
      </c>
      <c r="D217" s="164" t="s">
        <v>421</v>
      </c>
      <c r="E217" s="165">
        <v>1</v>
      </c>
      <c r="F217" s="166"/>
      <c r="G217" s="167"/>
      <c r="H217" s="152">
        <v>0</v>
      </c>
      <c r="I217" s="152">
        <f>ROUND(E217*H217,2)</f>
        <v>0</v>
      </c>
      <c r="J217" s="152">
        <v>8360</v>
      </c>
      <c r="K217" s="152">
        <f>ROUND(E217*J217,2)</f>
        <v>8360</v>
      </c>
      <c r="L217" s="152">
        <v>21</v>
      </c>
      <c r="M217" s="152">
        <f>G217*(1+L217/100)</f>
        <v>0</v>
      </c>
      <c r="N217" s="152">
        <v>0</v>
      </c>
      <c r="O217" s="152">
        <f>ROUND(E217*N217,2)</f>
        <v>0</v>
      </c>
      <c r="P217" s="152">
        <v>0</v>
      </c>
      <c r="Q217" s="152">
        <f>ROUND(E217*P217,2)</f>
        <v>0</v>
      </c>
      <c r="R217" s="152"/>
      <c r="S217" s="152" t="s">
        <v>231</v>
      </c>
      <c r="T217" s="152" t="s">
        <v>163</v>
      </c>
      <c r="U217" s="152">
        <v>0</v>
      </c>
      <c r="V217" s="152">
        <f>ROUND(E217*U217,2)</f>
        <v>0</v>
      </c>
      <c r="W217" s="152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164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0"/>
      <c r="B218" s="151"/>
      <c r="C218" s="176" t="s">
        <v>431</v>
      </c>
      <c r="D218" s="153"/>
      <c r="E218" s="154">
        <v>1</v>
      </c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166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0"/>
      <c r="B219" s="151"/>
      <c r="C219" s="176" t="s">
        <v>432</v>
      </c>
      <c r="D219" s="153"/>
      <c r="E219" s="154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166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0"/>
      <c r="B220" s="151"/>
      <c r="C220" s="176" t="s">
        <v>423</v>
      </c>
      <c r="D220" s="153"/>
      <c r="E220" s="154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166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0"/>
      <c r="B221" s="151"/>
      <c r="C221" s="176" t="s">
        <v>424</v>
      </c>
      <c r="D221" s="153"/>
      <c r="E221" s="154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166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62">
        <v>74</v>
      </c>
      <c r="B222" s="163" t="s">
        <v>433</v>
      </c>
      <c r="C222" s="175" t="s">
        <v>434</v>
      </c>
      <c r="D222" s="164" t="s">
        <v>421</v>
      </c>
      <c r="E222" s="165">
        <v>1</v>
      </c>
      <c r="F222" s="166"/>
      <c r="G222" s="167"/>
      <c r="H222" s="152">
        <v>0</v>
      </c>
      <c r="I222" s="152">
        <f>ROUND(E222*H222,2)</f>
        <v>0</v>
      </c>
      <c r="J222" s="152">
        <v>6680</v>
      </c>
      <c r="K222" s="152">
        <f>ROUND(E222*J222,2)</f>
        <v>6680</v>
      </c>
      <c r="L222" s="152">
        <v>21</v>
      </c>
      <c r="M222" s="152">
        <f>G222*(1+L222/100)</f>
        <v>0</v>
      </c>
      <c r="N222" s="152">
        <v>0</v>
      </c>
      <c r="O222" s="152">
        <f>ROUND(E222*N222,2)</f>
        <v>0</v>
      </c>
      <c r="P222" s="152">
        <v>0</v>
      </c>
      <c r="Q222" s="152">
        <f>ROUND(E222*P222,2)</f>
        <v>0</v>
      </c>
      <c r="R222" s="152"/>
      <c r="S222" s="152" t="s">
        <v>231</v>
      </c>
      <c r="T222" s="152" t="s">
        <v>163</v>
      </c>
      <c r="U222" s="152">
        <v>0</v>
      </c>
      <c r="V222" s="152">
        <f>ROUND(E222*U222,2)</f>
        <v>0</v>
      </c>
      <c r="W222" s="152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164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0"/>
      <c r="B223" s="151"/>
      <c r="C223" s="176" t="s">
        <v>435</v>
      </c>
      <c r="D223" s="153"/>
      <c r="E223" s="154">
        <v>1</v>
      </c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166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0"/>
      <c r="B224" s="151"/>
      <c r="C224" s="176" t="s">
        <v>423</v>
      </c>
      <c r="D224" s="153"/>
      <c r="E224" s="154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166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0"/>
      <c r="B225" s="151"/>
      <c r="C225" s="176" t="s">
        <v>424</v>
      </c>
      <c r="D225" s="153"/>
      <c r="E225" s="154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166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62">
        <v>75</v>
      </c>
      <c r="B226" s="163" t="s">
        <v>436</v>
      </c>
      <c r="C226" s="175" t="s">
        <v>437</v>
      </c>
      <c r="D226" s="164" t="s">
        <v>421</v>
      </c>
      <c r="E226" s="165">
        <v>1</v>
      </c>
      <c r="F226" s="166"/>
      <c r="G226" s="167"/>
      <c r="H226" s="152">
        <v>0</v>
      </c>
      <c r="I226" s="152">
        <f>ROUND(E226*H226,2)</f>
        <v>0</v>
      </c>
      <c r="J226" s="152">
        <v>5940</v>
      </c>
      <c r="K226" s="152">
        <f>ROUND(E226*J226,2)</f>
        <v>5940</v>
      </c>
      <c r="L226" s="152">
        <v>21</v>
      </c>
      <c r="M226" s="152">
        <f>G226*(1+L226/100)</f>
        <v>0</v>
      </c>
      <c r="N226" s="152">
        <v>0</v>
      </c>
      <c r="O226" s="152">
        <f>ROUND(E226*N226,2)</f>
        <v>0</v>
      </c>
      <c r="P226" s="152">
        <v>0</v>
      </c>
      <c r="Q226" s="152">
        <f>ROUND(E226*P226,2)</f>
        <v>0</v>
      </c>
      <c r="R226" s="152"/>
      <c r="S226" s="152" t="s">
        <v>231</v>
      </c>
      <c r="T226" s="152" t="s">
        <v>163</v>
      </c>
      <c r="U226" s="152">
        <v>0</v>
      </c>
      <c r="V226" s="152">
        <f>ROUND(E226*U226,2)</f>
        <v>0</v>
      </c>
      <c r="W226" s="152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164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0"/>
      <c r="B227" s="151"/>
      <c r="C227" s="176" t="s">
        <v>422</v>
      </c>
      <c r="D227" s="153"/>
      <c r="E227" s="154">
        <v>1</v>
      </c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166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0"/>
      <c r="B228" s="151"/>
      <c r="C228" s="176" t="s">
        <v>423</v>
      </c>
      <c r="D228" s="153"/>
      <c r="E228" s="154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166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0"/>
      <c r="B229" s="151"/>
      <c r="C229" s="176" t="s">
        <v>424</v>
      </c>
      <c r="D229" s="153"/>
      <c r="E229" s="154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166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62">
        <v>76</v>
      </c>
      <c r="B230" s="163" t="s">
        <v>438</v>
      </c>
      <c r="C230" s="175" t="s">
        <v>439</v>
      </c>
      <c r="D230" s="164" t="s">
        <v>421</v>
      </c>
      <c r="E230" s="165">
        <v>2</v>
      </c>
      <c r="F230" s="166"/>
      <c r="G230" s="167"/>
      <c r="H230" s="152">
        <v>0</v>
      </c>
      <c r="I230" s="152">
        <f>ROUND(E230*H230,2)</f>
        <v>0</v>
      </c>
      <c r="J230" s="152">
        <v>7020</v>
      </c>
      <c r="K230" s="152">
        <f>ROUND(E230*J230,2)</f>
        <v>14040</v>
      </c>
      <c r="L230" s="152">
        <v>21</v>
      </c>
      <c r="M230" s="152">
        <f>G230*(1+L230/100)</f>
        <v>0</v>
      </c>
      <c r="N230" s="152">
        <v>0</v>
      </c>
      <c r="O230" s="152">
        <f>ROUND(E230*N230,2)</f>
        <v>0</v>
      </c>
      <c r="P230" s="152">
        <v>0</v>
      </c>
      <c r="Q230" s="152">
        <f>ROUND(E230*P230,2)</f>
        <v>0</v>
      </c>
      <c r="R230" s="152"/>
      <c r="S230" s="152" t="s">
        <v>231</v>
      </c>
      <c r="T230" s="152" t="s">
        <v>163</v>
      </c>
      <c r="U230" s="152">
        <v>0</v>
      </c>
      <c r="V230" s="152">
        <f>ROUND(E230*U230,2)</f>
        <v>0</v>
      </c>
      <c r="W230" s="152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164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0"/>
      <c r="B231" s="151"/>
      <c r="C231" s="176" t="s">
        <v>440</v>
      </c>
      <c r="D231" s="153"/>
      <c r="E231" s="154">
        <v>2</v>
      </c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166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0"/>
      <c r="B232" s="151"/>
      <c r="C232" s="176" t="s">
        <v>441</v>
      </c>
      <c r="D232" s="153"/>
      <c r="E232" s="154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166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0"/>
      <c r="B233" s="151"/>
      <c r="C233" s="176" t="s">
        <v>442</v>
      </c>
      <c r="D233" s="153"/>
      <c r="E233" s="154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166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0"/>
      <c r="B234" s="151"/>
      <c r="C234" s="176" t="s">
        <v>443</v>
      </c>
      <c r="D234" s="153"/>
      <c r="E234" s="154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166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62">
        <v>77</v>
      </c>
      <c r="B235" s="163" t="s">
        <v>444</v>
      </c>
      <c r="C235" s="175" t="s">
        <v>445</v>
      </c>
      <c r="D235" s="164" t="s">
        <v>421</v>
      </c>
      <c r="E235" s="165">
        <v>1</v>
      </c>
      <c r="F235" s="166"/>
      <c r="G235" s="167"/>
      <c r="H235" s="152">
        <v>0</v>
      </c>
      <c r="I235" s="152">
        <f>ROUND(E235*H235,2)</f>
        <v>0</v>
      </c>
      <c r="J235" s="152">
        <v>7810</v>
      </c>
      <c r="K235" s="152">
        <f>ROUND(E235*J235,2)</f>
        <v>7810</v>
      </c>
      <c r="L235" s="152">
        <v>21</v>
      </c>
      <c r="M235" s="152">
        <f>G235*(1+L235/100)</f>
        <v>0</v>
      </c>
      <c r="N235" s="152">
        <v>0</v>
      </c>
      <c r="O235" s="152">
        <f>ROUND(E235*N235,2)</f>
        <v>0</v>
      </c>
      <c r="P235" s="152">
        <v>0</v>
      </c>
      <c r="Q235" s="152">
        <f>ROUND(E235*P235,2)</f>
        <v>0</v>
      </c>
      <c r="R235" s="152"/>
      <c r="S235" s="152" t="s">
        <v>231</v>
      </c>
      <c r="T235" s="152" t="s">
        <v>163</v>
      </c>
      <c r="U235" s="152">
        <v>0</v>
      </c>
      <c r="V235" s="152">
        <f>ROUND(E235*U235,2)</f>
        <v>0</v>
      </c>
      <c r="W235" s="152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164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0"/>
      <c r="B236" s="151"/>
      <c r="C236" s="176" t="s">
        <v>446</v>
      </c>
      <c r="D236" s="153"/>
      <c r="E236" s="154">
        <v>1</v>
      </c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166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0"/>
      <c r="B237" s="151"/>
      <c r="C237" s="176" t="s">
        <v>441</v>
      </c>
      <c r="D237" s="153"/>
      <c r="E237" s="154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166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0"/>
      <c r="B238" s="151"/>
      <c r="C238" s="176" t="s">
        <v>442</v>
      </c>
      <c r="D238" s="153"/>
      <c r="E238" s="154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4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166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0"/>
      <c r="B239" s="151"/>
      <c r="C239" s="176" t="s">
        <v>443</v>
      </c>
      <c r="D239" s="153"/>
      <c r="E239" s="154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4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166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68">
        <v>78</v>
      </c>
      <c r="B240" s="169" t="s">
        <v>447</v>
      </c>
      <c r="C240" s="177" t="s">
        <v>448</v>
      </c>
      <c r="D240" s="170" t="s">
        <v>421</v>
      </c>
      <c r="E240" s="171">
        <v>4</v>
      </c>
      <c r="F240" s="172"/>
      <c r="G240" s="173"/>
      <c r="H240" s="152">
        <v>0</v>
      </c>
      <c r="I240" s="152">
        <f>ROUND(E240*H240,2)</f>
        <v>0</v>
      </c>
      <c r="J240" s="152">
        <v>7000</v>
      </c>
      <c r="K240" s="152">
        <f>ROUND(E240*J240,2)</f>
        <v>28000</v>
      </c>
      <c r="L240" s="152">
        <v>21</v>
      </c>
      <c r="M240" s="152">
        <f>G240*(1+L240/100)</f>
        <v>0</v>
      </c>
      <c r="N240" s="152">
        <v>0</v>
      </c>
      <c r="O240" s="152">
        <f>ROUND(E240*N240,2)</f>
        <v>0</v>
      </c>
      <c r="P240" s="152">
        <v>0</v>
      </c>
      <c r="Q240" s="152">
        <f>ROUND(E240*P240,2)</f>
        <v>0</v>
      </c>
      <c r="R240" s="152"/>
      <c r="S240" s="152" t="s">
        <v>231</v>
      </c>
      <c r="T240" s="152" t="s">
        <v>163</v>
      </c>
      <c r="U240" s="152">
        <v>0</v>
      </c>
      <c r="V240" s="152">
        <f>ROUND(E240*U240,2)</f>
        <v>0</v>
      </c>
      <c r="W240" s="152"/>
      <c r="X240" s="14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164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x14ac:dyDescent="0.2">
      <c r="A241" s="156" t="s">
        <v>157</v>
      </c>
      <c r="B241" s="157" t="s">
        <v>84</v>
      </c>
      <c r="C241" s="174" t="s">
        <v>85</v>
      </c>
      <c r="D241" s="158"/>
      <c r="E241" s="159"/>
      <c r="F241" s="160"/>
      <c r="G241" s="161"/>
      <c r="H241" s="155"/>
      <c r="I241" s="155">
        <f>SUM(I242:I244)</f>
        <v>3718.54</v>
      </c>
      <c r="J241" s="155"/>
      <c r="K241" s="155">
        <f>SUM(K242:K244)</f>
        <v>2107.58</v>
      </c>
      <c r="L241" s="155"/>
      <c r="M241" s="155">
        <f>SUM(M242:M244)</f>
        <v>0</v>
      </c>
      <c r="N241" s="155"/>
      <c r="O241" s="155">
        <f>SUM(O242:O244)</f>
        <v>6.16</v>
      </c>
      <c r="P241" s="155"/>
      <c r="Q241" s="155">
        <f>SUM(Q242:Q244)</f>
        <v>0</v>
      </c>
      <c r="R241" s="155"/>
      <c r="S241" s="155"/>
      <c r="T241" s="155"/>
      <c r="U241" s="155"/>
      <c r="V241" s="155">
        <f>SUM(V242:V244)</f>
        <v>6.15</v>
      </c>
      <c r="W241" s="155"/>
      <c r="AG241" t="s">
        <v>158</v>
      </c>
    </row>
    <row r="242" spans="1:60" outlineLevel="1" x14ac:dyDescent="0.2">
      <c r="A242" s="162">
        <v>79</v>
      </c>
      <c r="B242" s="163" t="s">
        <v>224</v>
      </c>
      <c r="C242" s="175" t="s">
        <v>225</v>
      </c>
      <c r="D242" s="164" t="s">
        <v>161</v>
      </c>
      <c r="E242" s="165">
        <v>3.24</v>
      </c>
      <c r="F242" s="166"/>
      <c r="G242" s="167"/>
      <c r="H242" s="152">
        <v>646.16999999999996</v>
      </c>
      <c r="I242" s="152">
        <f>ROUND(E242*H242,2)</f>
        <v>2093.59</v>
      </c>
      <c r="J242" s="152">
        <v>566.83000000000004</v>
      </c>
      <c r="K242" s="152">
        <f>ROUND(E242*J242,2)</f>
        <v>1836.53</v>
      </c>
      <c r="L242" s="152">
        <v>21</v>
      </c>
      <c r="M242" s="152">
        <f>G242*(1+L242/100)</f>
        <v>0</v>
      </c>
      <c r="N242" s="152">
        <v>1.8907700000000001</v>
      </c>
      <c r="O242" s="152">
        <f>ROUND(E242*N242,2)</f>
        <v>6.13</v>
      </c>
      <c r="P242" s="152">
        <v>0</v>
      </c>
      <c r="Q242" s="152">
        <f>ROUND(E242*P242,2)</f>
        <v>0</v>
      </c>
      <c r="R242" s="152"/>
      <c r="S242" s="152" t="s">
        <v>162</v>
      </c>
      <c r="T242" s="152" t="s">
        <v>163</v>
      </c>
      <c r="U242" s="152">
        <v>1.6950000000000001</v>
      </c>
      <c r="V242" s="152">
        <f>ROUND(E242*U242,2)</f>
        <v>5.49</v>
      </c>
      <c r="W242" s="152"/>
      <c r="X242" s="14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164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.5" outlineLevel="1" x14ac:dyDescent="0.2">
      <c r="A243" s="150"/>
      <c r="B243" s="151"/>
      <c r="C243" s="176" t="s">
        <v>449</v>
      </c>
      <c r="D243" s="153"/>
      <c r="E243" s="154">
        <v>3.24</v>
      </c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4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166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68">
        <v>80</v>
      </c>
      <c r="B244" s="169" t="s">
        <v>450</v>
      </c>
      <c r="C244" s="177" t="s">
        <v>451</v>
      </c>
      <c r="D244" s="170" t="s">
        <v>290</v>
      </c>
      <c r="E244" s="171">
        <v>1</v>
      </c>
      <c r="F244" s="172"/>
      <c r="G244" s="173"/>
      <c r="H244" s="152">
        <v>1624.95</v>
      </c>
      <c r="I244" s="152">
        <f>ROUND(E244*H244,2)</f>
        <v>1624.95</v>
      </c>
      <c r="J244" s="152">
        <v>271.05</v>
      </c>
      <c r="K244" s="152">
        <f>ROUND(E244*J244,2)</f>
        <v>271.05</v>
      </c>
      <c r="L244" s="152">
        <v>21</v>
      </c>
      <c r="M244" s="152">
        <f>G244*(1+L244/100)</f>
        <v>0</v>
      </c>
      <c r="N244" s="152">
        <v>2.52E-2</v>
      </c>
      <c r="O244" s="152">
        <f>ROUND(E244*N244,2)</f>
        <v>0.03</v>
      </c>
      <c r="P244" s="152">
        <v>0</v>
      </c>
      <c r="Q244" s="152">
        <f>ROUND(E244*P244,2)</f>
        <v>0</v>
      </c>
      <c r="R244" s="152"/>
      <c r="S244" s="152" t="s">
        <v>162</v>
      </c>
      <c r="T244" s="152" t="s">
        <v>163</v>
      </c>
      <c r="U244" s="152">
        <v>0.66</v>
      </c>
      <c r="V244" s="152">
        <f>ROUND(E244*U244,2)</f>
        <v>0.66</v>
      </c>
      <c r="W244" s="152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164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x14ac:dyDescent="0.2">
      <c r="A245" s="156" t="s">
        <v>157</v>
      </c>
      <c r="B245" s="157" t="s">
        <v>86</v>
      </c>
      <c r="C245" s="174" t="s">
        <v>87</v>
      </c>
      <c r="D245" s="158"/>
      <c r="E245" s="159"/>
      <c r="F245" s="160"/>
      <c r="G245" s="161"/>
      <c r="H245" s="155"/>
      <c r="I245" s="155">
        <f>SUM(I246:I252)</f>
        <v>24095.37</v>
      </c>
      <c r="J245" s="155"/>
      <c r="K245" s="155">
        <f>SUM(K246:K252)</f>
        <v>4139.63</v>
      </c>
      <c r="L245" s="155"/>
      <c r="M245" s="155">
        <f>SUM(M246:M252)</f>
        <v>0</v>
      </c>
      <c r="N245" s="155"/>
      <c r="O245" s="155">
        <f>SUM(O246:O252)</f>
        <v>1.2600000000000002</v>
      </c>
      <c r="P245" s="155"/>
      <c r="Q245" s="155">
        <f>SUM(Q246:Q252)</f>
        <v>0</v>
      </c>
      <c r="R245" s="155"/>
      <c r="S245" s="155"/>
      <c r="T245" s="155"/>
      <c r="U245" s="155"/>
      <c r="V245" s="155">
        <f>SUM(V246:V252)</f>
        <v>7.19</v>
      </c>
      <c r="W245" s="155"/>
      <c r="AG245" t="s">
        <v>158</v>
      </c>
    </row>
    <row r="246" spans="1:60" ht="22.5" outlineLevel="1" x14ac:dyDescent="0.2">
      <c r="A246" s="168">
        <v>81</v>
      </c>
      <c r="B246" s="169" t="s">
        <v>452</v>
      </c>
      <c r="C246" s="177" t="s">
        <v>453</v>
      </c>
      <c r="D246" s="170" t="s">
        <v>363</v>
      </c>
      <c r="E246" s="171">
        <v>8</v>
      </c>
      <c r="F246" s="172"/>
      <c r="G246" s="173"/>
      <c r="H246" s="152">
        <v>1545.63</v>
      </c>
      <c r="I246" s="152">
        <f>ROUND(E246*H246,2)</f>
        <v>12365.04</v>
      </c>
      <c r="J246" s="152">
        <v>95.37</v>
      </c>
      <c r="K246" s="152">
        <f>ROUND(E246*J246,2)</f>
        <v>762.96</v>
      </c>
      <c r="L246" s="152">
        <v>21</v>
      </c>
      <c r="M246" s="152">
        <f>G246*(1+L246/100)</f>
        <v>0</v>
      </c>
      <c r="N246" s="152">
        <v>0.1265</v>
      </c>
      <c r="O246" s="152">
        <f>ROUND(E246*N246,2)</f>
        <v>1.01</v>
      </c>
      <c r="P246" s="152">
        <v>0</v>
      </c>
      <c r="Q246" s="152">
        <f>ROUND(E246*P246,2)</f>
        <v>0</v>
      </c>
      <c r="R246" s="152"/>
      <c r="S246" s="152" t="s">
        <v>162</v>
      </c>
      <c r="T246" s="152" t="s">
        <v>163</v>
      </c>
      <c r="U246" s="152">
        <v>0.24782000000000001</v>
      </c>
      <c r="V246" s="152">
        <f>ROUND(E246*U246,2)</f>
        <v>1.98</v>
      </c>
      <c r="W246" s="152"/>
      <c r="X246" s="14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164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2.5" outlineLevel="1" x14ac:dyDescent="0.2">
      <c r="A247" s="168">
        <v>82</v>
      </c>
      <c r="B247" s="169" t="s">
        <v>454</v>
      </c>
      <c r="C247" s="177" t="s">
        <v>455</v>
      </c>
      <c r="D247" s="170" t="s">
        <v>290</v>
      </c>
      <c r="E247" s="171">
        <v>1</v>
      </c>
      <c r="F247" s="172"/>
      <c r="G247" s="173"/>
      <c r="H247" s="152">
        <v>2697.35</v>
      </c>
      <c r="I247" s="152">
        <f>ROUND(E247*H247,2)</f>
        <v>2697.35</v>
      </c>
      <c r="J247" s="152">
        <v>47.65</v>
      </c>
      <c r="K247" s="152">
        <f>ROUND(E247*J247,2)</f>
        <v>47.65</v>
      </c>
      <c r="L247" s="152">
        <v>21</v>
      </c>
      <c r="M247" s="152">
        <f>G247*(1+L247/100)</f>
        <v>0</v>
      </c>
      <c r="N247" s="152">
        <v>8.5250000000000006E-2</v>
      </c>
      <c r="O247" s="152">
        <f>ROUND(E247*N247,2)</f>
        <v>0.09</v>
      </c>
      <c r="P247" s="152">
        <v>0</v>
      </c>
      <c r="Q247" s="152">
        <f>ROUND(E247*P247,2)</f>
        <v>0</v>
      </c>
      <c r="R247" s="152"/>
      <c r="S247" s="152" t="s">
        <v>162</v>
      </c>
      <c r="T247" s="152" t="s">
        <v>163</v>
      </c>
      <c r="U247" s="152">
        <v>0.12391000000000001</v>
      </c>
      <c r="V247" s="152">
        <f>ROUND(E247*U247,2)</f>
        <v>0.12</v>
      </c>
      <c r="W247" s="152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164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68">
        <v>83</v>
      </c>
      <c r="B248" s="169" t="s">
        <v>456</v>
      </c>
      <c r="C248" s="177" t="s">
        <v>457</v>
      </c>
      <c r="D248" s="170" t="s">
        <v>290</v>
      </c>
      <c r="E248" s="171">
        <v>2</v>
      </c>
      <c r="F248" s="172"/>
      <c r="G248" s="173"/>
      <c r="H248" s="152">
        <v>256.39999999999998</v>
      </c>
      <c r="I248" s="152">
        <f>ROUND(E248*H248,2)</f>
        <v>512.79999999999995</v>
      </c>
      <c r="J248" s="152">
        <v>8.1</v>
      </c>
      <c r="K248" s="152">
        <f>ROUND(E248*J248,2)</f>
        <v>16.2</v>
      </c>
      <c r="L248" s="152">
        <v>21</v>
      </c>
      <c r="M248" s="152">
        <f>G248*(1+L248/100)</f>
        <v>0</v>
      </c>
      <c r="N248" s="152">
        <v>1.6800000000000001E-3</v>
      </c>
      <c r="O248" s="152">
        <f>ROUND(E248*N248,2)</f>
        <v>0</v>
      </c>
      <c r="P248" s="152">
        <v>0</v>
      </c>
      <c r="Q248" s="152">
        <f>ROUND(E248*P248,2)</f>
        <v>0</v>
      </c>
      <c r="R248" s="152"/>
      <c r="S248" s="152" t="s">
        <v>162</v>
      </c>
      <c r="T248" s="152" t="s">
        <v>163</v>
      </c>
      <c r="U248" s="152">
        <v>0.02</v>
      </c>
      <c r="V248" s="152">
        <f>ROUND(E248*U248,2)</f>
        <v>0.04</v>
      </c>
      <c r="W248" s="152"/>
      <c r="X248" s="14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164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68">
        <v>84</v>
      </c>
      <c r="B249" s="169" t="s">
        <v>458</v>
      </c>
      <c r="C249" s="177" t="s">
        <v>459</v>
      </c>
      <c r="D249" s="170" t="s">
        <v>290</v>
      </c>
      <c r="E249" s="171">
        <v>8.5</v>
      </c>
      <c r="F249" s="172"/>
      <c r="G249" s="173"/>
      <c r="H249" s="152">
        <v>387.28</v>
      </c>
      <c r="I249" s="152">
        <f>ROUND(E249*H249,2)</f>
        <v>3291.88</v>
      </c>
      <c r="J249" s="152">
        <v>20.72</v>
      </c>
      <c r="K249" s="152">
        <f>ROUND(E249*J249,2)</f>
        <v>176.12</v>
      </c>
      <c r="L249" s="152">
        <v>21</v>
      </c>
      <c r="M249" s="152">
        <f>G249*(1+L249/100)</f>
        <v>0</v>
      </c>
      <c r="N249" s="152">
        <v>2E-3</v>
      </c>
      <c r="O249" s="152">
        <f>ROUND(E249*N249,2)</f>
        <v>0.02</v>
      </c>
      <c r="P249" s="152">
        <v>0</v>
      </c>
      <c r="Q249" s="152">
        <f>ROUND(E249*P249,2)</f>
        <v>0</v>
      </c>
      <c r="R249" s="152"/>
      <c r="S249" s="152" t="s">
        <v>162</v>
      </c>
      <c r="T249" s="152" t="s">
        <v>163</v>
      </c>
      <c r="U249" s="152">
        <v>0.05</v>
      </c>
      <c r="V249" s="152">
        <f>ROUND(E249*U249,2)</f>
        <v>0.43</v>
      </c>
      <c r="W249" s="152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164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62">
        <v>85</v>
      </c>
      <c r="B250" s="163" t="s">
        <v>460</v>
      </c>
      <c r="C250" s="175" t="s">
        <v>461</v>
      </c>
      <c r="D250" s="164" t="s">
        <v>290</v>
      </c>
      <c r="E250" s="165">
        <v>70</v>
      </c>
      <c r="F250" s="166"/>
      <c r="G250" s="167"/>
      <c r="H250" s="152">
        <v>74.69</v>
      </c>
      <c r="I250" s="152">
        <f>ROUND(E250*H250,2)</f>
        <v>5228.3</v>
      </c>
      <c r="J250" s="152">
        <v>44.81</v>
      </c>
      <c r="K250" s="152">
        <f>ROUND(E250*J250,2)</f>
        <v>3136.7</v>
      </c>
      <c r="L250" s="152">
        <v>21</v>
      </c>
      <c r="M250" s="152">
        <f>G250*(1+L250/100)</f>
        <v>0</v>
      </c>
      <c r="N250" s="152">
        <v>2.0200000000000001E-3</v>
      </c>
      <c r="O250" s="152">
        <f>ROUND(E250*N250,2)</f>
        <v>0.14000000000000001</v>
      </c>
      <c r="P250" s="152">
        <v>0</v>
      </c>
      <c r="Q250" s="152">
        <f>ROUND(E250*P250,2)</f>
        <v>0</v>
      </c>
      <c r="R250" s="152"/>
      <c r="S250" s="152" t="s">
        <v>231</v>
      </c>
      <c r="T250" s="152" t="s">
        <v>163</v>
      </c>
      <c r="U250" s="152">
        <v>6.6000000000000003E-2</v>
      </c>
      <c r="V250" s="152">
        <f>ROUND(E250*U250,2)</f>
        <v>4.62</v>
      </c>
      <c r="W250" s="152"/>
      <c r="X250" s="14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164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0"/>
      <c r="B251" s="151"/>
      <c r="C251" s="176" t="s">
        <v>462</v>
      </c>
      <c r="D251" s="153"/>
      <c r="E251" s="154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4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166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0"/>
      <c r="B252" s="151"/>
      <c r="C252" s="176" t="s">
        <v>463</v>
      </c>
      <c r="D252" s="153"/>
      <c r="E252" s="154">
        <v>70</v>
      </c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4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166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x14ac:dyDescent="0.2">
      <c r="A253" s="156" t="s">
        <v>157</v>
      </c>
      <c r="B253" s="157" t="s">
        <v>88</v>
      </c>
      <c r="C253" s="174" t="s">
        <v>89</v>
      </c>
      <c r="D253" s="158"/>
      <c r="E253" s="159"/>
      <c r="F253" s="160"/>
      <c r="G253" s="161"/>
      <c r="H253" s="155"/>
      <c r="I253" s="155">
        <f>SUM(I254:I255)</f>
        <v>5222.21</v>
      </c>
      <c r="J253" s="155"/>
      <c r="K253" s="155">
        <f>SUM(K254:K255)</f>
        <v>2017.79</v>
      </c>
      <c r="L253" s="155"/>
      <c r="M253" s="155">
        <f>SUM(M254:M255)</f>
        <v>0</v>
      </c>
      <c r="N253" s="155"/>
      <c r="O253" s="155">
        <f>SUM(O254:O255)</f>
        <v>4.51</v>
      </c>
      <c r="P253" s="155"/>
      <c r="Q253" s="155">
        <f>SUM(Q254:Q255)</f>
        <v>0</v>
      </c>
      <c r="R253" s="155"/>
      <c r="S253" s="155"/>
      <c r="T253" s="155"/>
      <c r="U253" s="155"/>
      <c r="V253" s="155">
        <f>SUM(V254:V255)</f>
        <v>5.07</v>
      </c>
      <c r="W253" s="155"/>
      <c r="AG253" t="s">
        <v>158</v>
      </c>
    </row>
    <row r="254" spans="1:60" ht="22.5" outlineLevel="1" x14ac:dyDescent="0.2">
      <c r="A254" s="162">
        <v>86</v>
      </c>
      <c r="B254" s="163" t="s">
        <v>464</v>
      </c>
      <c r="C254" s="175" t="s">
        <v>465</v>
      </c>
      <c r="D254" s="164" t="s">
        <v>363</v>
      </c>
      <c r="E254" s="165">
        <v>36.200000000000003</v>
      </c>
      <c r="F254" s="166"/>
      <c r="G254" s="167"/>
      <c r="H254" s="152">
        <v>144.26</v>
      </c>
      <c r="I254" s="152">
        <f>ROUND(E254*H254,2)</f>
        <v>5222.21</v>
      </c>
      <c r="J254" s="152">
        <v>55.74</v>
      </c>
      <c r="K254" s="152">
        <f>ROUND(E254*J254,2)</f>
        <v>2017.79</v>
      </c>
      <c r="L254" s="152">
        <v>21</v>
      </c>
      <c r="M254" s="152">
        <f>G254*(1+L254/100)</f>
        <v>0</v>
      </c>
      <c r="N254" s="152">
        <v>0.12472</v>
      </c>
      <c r="O254" s="152">
        <f>ROUND(E254*N254,2)</f>
        <v>4.51</v>
      </c>
      <c r="P254" s="152">
        <v>0</v>
      </c>
      <c r="Q254" s="152">
        <f>ROUND(E254*P254,2)</f>
        <v>0</v>
      </c>
      <c r="R254" s="152"/>
      <c r="S254" s="152" t="s">
        <v>162</v>
      </c>
      <c r="T254" s="152" t="s">
        <v>163</v>
      </c>
      <c r="U254" s="152">
        <v>0.14000000000000001</v>
      </c>
      <c r="V254" s="152">
        <f>ROUND(E254*U254,2)</f>
        <v>5.07</v>
      </c>
      <c r="W254" s="152"/>
      <c r="X254" s="14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164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0"/>
      <c r="B255" s="151"/>
      <c r="C255" s="176" t="s">
        <v>466</v>
      </c>
      <c r="D255" s="153"/>
      <c r="E255" s="154">
        <v>36.200000000000003</v>
      </c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4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166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x14ac:dyDescent="0.2">
      <c r="A256" s="156" t="s">
        <v>157</v>
      </c>
      <c r="B256" s="157" t="s">
        <v>90</v>
      </c>
      <c r="C256" s="174" t="s">
        <v>91</v>
      </c>
      <c r="D256" s="158"/>
      <c r="E256" s="159"/>
      <c r="F256" s="160"/>
      <c r="G256" s="161"/>
      <c r="H256" s="155"/>
      <c r="I256" s="155">
        <f>SUM(I257:I258)</f>
        <v>6016.97</v>
      </c>
      <c r="J256" s="155"/>
      <c r="K256" s="155">
        <f>SUM(K257:K258)</f>
        <v>9559.7800000000007</v>
      </c>
      <c r="L256" s="155"/>
      <c r="M256" s="155">
        <f>SUM(M257:M258)</f>
        <v>0</v>
      </c>
      <c r="N256" s="155"/>
      <c r="O256" s="155">
        <f>SUM(O257:O258)</f>
        <v>0.19</v>
      </c>
      <c r="P256" s="155"/>
      <c r="Q256" s="155">
        <f>SUM(Q257:Q258)</f>
        <v>0</v>
      </c>
      <c r="R256" s="155"/>
      <c r="S256" s="155"/>
      <c r="T256" s="155"/>
      <c r="U256" s="155"/>
      <c r="V256" s="155">
        <f>SUM(V257:V258)</f>
        <v>25.84</v>
      </c>
      <c r="W256" s="155"/>
      <c r="AG256" t="s">
        <v>158</v>
      </c>
    </row>
    <row r="257" spans="1:60" outlineLevel="1" x14ac:dyDescent="0.2">
      <c r="A257" s="162">
        <v>87</v>
      </c>
      <c r="B257" s="163" t="s">
        <v>467</v>
      </c>
      <c r="C257" s="175" t="s">
        <v>468</v>
      </c>
      <c r="D257" s="164" t="s">
        <v>212</v>
      </c>
      <c r="E257" s="165">
        <v>120.75</v>
      </c>
      <c r="F257" s="166"/>
      <c r="G257" s="167"/>
      <c r="H257" s="152">
        <v>49.83</v>
      </c>
      <c r="I257" s="152">
        <f>ROUND(E257*H257,2)</f>
        <v>6016.97</v>
      </c>
      <c r="J257" s="152">
        <v>79.17</v>
      </c>
      <c r="K257" s="152">
        <f>ROUND(E257*J257,2)</f>
        <v>9559.7800000000007</v>
      </c>
      <c r="L257" s="152">
        <v>21</v>
      </c>
      <c r="M257" s="152">
        <f>G257*(1+L257/100)</f>
        <v>0</v>
      </c>
      <c r="N257" s="152">
        <v>1.58E-3</v>
      </c>
      <c r="O257" s="152">
        <f>ROUND(E257*N257,2)</f>
        <v>0.19</v>
      </c>
      <c r="P257" s="152">
        <v>0</v>
      </c>
      <c r="Q257" s="152">
        <f>ROUND(E257*P257,2)</f>
        <v>0</v>
      </c>
      <c r="R257" s="152"/>
      <c r="S257" s="152" t="s">
        <v>162</v>
      </c>
      <c r="T257" s="152" t="s">
        <v>163</v>
      </c>
      <c r="U257" s="152">
        <v>0.214</v>
      </c>
      <c r="V257" s="152">
        <f>ROUND(E257*U257,2)</f>
        <v>25.84</v>
      </c>
      <c r="W257" s="152"/>
      <c r="X257" s="14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164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0"/>
      <c r="B258" s="151"/>
      <c r="C258" s="176" t="s">
        <v>469</v>
      </c>
      <c r="D258" s="153"/>
      <c r="E258" s="154">
        <v>120.75</v>
      </c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4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166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5.5" x14ac:dyDescent="0.2">
      <c r="A259" s="156" t="s">
        <v>157</v>
      </c>
      <c r="B259" s="157" t="s">
        <v>92</v>
      </c>
      <c r="C259" s="174" t="s">
        <v>93</v>
      </c>
      <c r="D259" s="158"/>
      <c r="E259" s="159"/>
      <c r="F259" s="160"/>
      <c r="G259" s="161"/>
      <c r="H259" s="155"/>
      <c r="I259" s="155">
        <f>SUM(I260:I266)</f>
        <v>102.24</v>
      </c>
      <c r="J259" s="155"/>
      <c r="K259" s="155">
        <f>SUM(K260:K266)</f>
        <v>62712.959999999999</v>
      </c>
      <c r="L259" s="155"/>
      <c r="M259" s="155">
        <f>SUM(M260:M266)</f>
        <v>0</v>
      </c>
      <c r="N259" s="155"/>
      <c r="O259" s="155">
        <f>SUM(O260:O266)</f>
        <v>0</v>
      </c>
      <c r="P259" s="155"/>
      <c r="Q259" s="155">
        <f>SUM(Q260:Q266)</f>
        <v>0</v>
      </c>
      <c r="R259" s="155"/>
      <c r="S259" s="155"/>
      <c r="T259" s="155"/>
      <c r="U259" s="155"/>
      <c r="V259" s="155">
        <f>SUM(V260:V266)</f>
        <v>18.940000000000001</v>
      </c>
      <c r="W259" s="155"/>
      <c r="AG259" t="s">
        <v>158</v>
      </c>
    </row>
    <row r="260" spans="1:60" outlineLevel="1" x14ac:dyDescent="0.2">
      <c r="A260" s="162">
        <v>88</v>
      </c>
      <c r="B260" s="163" t="s">
        <v>470</v>
      </c>
      <c r="C260" s="175" t="s">
        <v>471</v>
      </c>
      <c r="D260" s="164" t="s">
        <v>212</v>
      </c>
      <c r="E260" s="165">
        <v>72</v>
      </c>
      <c r="F260" s="166"/>
      <c r="G260" s="167"/>
      <c r="H260" s="152">
        <v>1.42</v>
      </c>
      <c r="I260" s="152">
        <f>ROUND(E260*H260,2)</f>
        <v>102.24</v>
      </c>
      <c r="J260" s="152">
        <v>92.68</v>
      </c>
      <c r="K260" s="152">
        <f>ROUND(E260*J260,2)</f>
        <v>6672.96</v>
      </c>
      <c r="L260" s="152">
        <v>21</v>
      </c>
      <c r="M260" s="152">
        <f>G260*(1+L260/100)</f>
        <v>0</v>
      </c>
      <c r="N260" s="152">
        <v>3.0000000000000001E-5</v>
      </c>
      <c r="O260" s="152">
        <f>ROUND(E260*N260,2)</f>
        <v>0</v>
      </c>
      <c r="P260" s="152">
        <v>0</v>
      </c>
      <c r="Q260" s="152">
        <f>ROUND(E260*P260,2)</f>
        <v>0</v>
      </c>
      <c r="R260" s="152"/>
      <c r="S260" s="152" t="s">
        <v>162</v>
      </c>
      <c r="T260" s="152" t="s">
        <v>163</v>
      </c>
      <c r="U260" s="152">
        <v>0.26300000000000001</v>
      </c>
      <c r="V260" s="152">
        <f>ROUND(E260*U260,2)</f>
        <v>18.940000000000001</v>
      </c>
      <c r="W260" s="152"/>
      <c r="X260" s="14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164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0"/>
      <c r="B261" s="151"/>
      <c r="C261" s="176" t="s">
        <v>472</v>
      </c>
      <c r="D261" s="153"/>
      <c r="E261" s="154">
        <v>72</v>
      </c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4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166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62">
        <v>89</v>
      </c>
      <c r="B262" s="163" t="s">
        <v>473</v>
      </c>
      <c r="C262" s="175" t="s">
        <v>474</v>
      </c>
      <c r="D262" s="164" t="s">
        <v>475</v>
      </c>
      <c r="E262" s="165">
        <v>4</v>
      </c>
      <c r="F262" s="166"/>
      <c r="G262" s="167"/>
      <c r="H262" s="152">
        <v>0</v>
      </c>
      <c r="I262" s="152">
        <f>ROUND(E262*H262,2)</f>
        <v>0</v>
      </c>
      <c r="J262" s="152">
        <v>13260</v>
      </c>
      <c r="K262" s="152">
        <f>ROUND(E262*J262,2)</f>
        <v>53040</v>
      </c>
      <c r="L262" s="152">
        <v>21</v>
      </c>
      <c r="M262" s="152">
        <f>G262*(1+L262/100)</f>
        <v>0</v>
      </c>
      <c r="N262" s="152">
        <v>0</v>
      </c>
      <c r="O262" s="152">
        <f>ROUND(E262*N262,2)</f>
        <v>0</v>
      </c>
      <c r="P262" s="152">
        <v>0</v>
      </c>
      <c r="Q262" s="152">
        <f>ROUND(E262*P262,2)</f>
        <v>0</v>
      </c>
      <c r="R262" s="152"/>
      <c r="S262" s="152" t="s">
        <v>231</v>
      </c>
      <c r="T262" s="152" t="s">
        <v>163</v>
      </c>
      <c r="U262" s="152">
        <v>0</v>
      </c>
      <c r="V262" s="152">
        <f>ROUND(E262*U262,2)</f>
        <v>0</v>
      </c>
      <c r="W262" s="152"/>
      <c r="X262" s="14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164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0"/>
      <c r="B263" s="151"/>
      <c r="C263" s="176" t="s">
        <v>476</v>
      </c>
      <c r="D263" s="153"/>
      <c r="E263" s="154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4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166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0"/>
      <c r="B264" s="151"/>
      <c r="C264" s="176" t="s">
        <v>477</v>
      </c>
      <c r="D264" s="153"/>
      <c r="E264" s="154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4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166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0"/>
      <c r="B265" s="151"/>
      <c r="C265" s="176" t="s">
        <v>478</v>
      </c>
      <c r="D265" s="153"/>
      <c r="E265" s="154">
        <v>4</v>
      </c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4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166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68">
        <v>90</v>
      </c>
      <c r="B266" s="169" t="s">
        <v>479</v>
      </c>
      <c r="C266" s="177" t="s">
        <v>480</v>
      </c>
      <c r="D266" s="170" t="s">
        <v>475</v>
      </c>
      <c r="E266" s="171">
        <v>1</v>
      </c>
      <c r="F266" s="172"/>
      <c r="G266" s="173"/>
      <c r="H266" s="152">
        <v>0</v>
      </c>
      <c r="I266" s="152">
        <f>ROUND(E266*H266,2)</f>
        <v>0</v>
      </c>
      <c r="J266" s="152">
        <v>3000</v>
      </c>
      <c r="K266" s="152">
        <f>ROUND(E266*J266,2)</f>
        <v>3000</v>
      </c>
      <c r="L266" s="152">
        <v>21</v>
      </c>
      <c r="M266" s="152">
        <f>G266*(1+L266/100)</f>
        <v>0</v>
      </c>
      <c r="N266" s="152">
        <v>0</v>
      </c>
      <c r="O266" s="152">
        <f>ROUND(E266*N266,2)</f>
        <v>0</v>
      </c>
      <c r="P266" s="152">
        <v>0</v>
      </c>
      <c r="Q266" s="152">
        <f>ROUND(E266*P266,2)</f>
        <v>0</v>
      </c>
      <c r="R266" s="152"/>
      <c r="S266" s="152" t="s">
        <v>231</v>
      </c>
      <c r="T266" s="152" t="s">
        <v>163</v>
      </c>
      <c r="U266" s="152">
        <v>0</v>
      </c>
      <c r="V266" s="152">
        <f>ROUND(E266*U266,2)</f>
        <v>0</v>
      </c>
      <c r="W266" s="152"/>
      <c r="X266" s="14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164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x14ac:dyDescent="0.2">
      <c r="A267" s="156" t="s">
        <v>157</v>
      </c>
      <c r="B267" s="157" t="s">
        <v>94</v>
      </c>
      <c r="C267" s="174" t="s">
        <v>95</v>
      </c>
      <c r="D267" s="158"/>
      <c r="E267" s="159"/>
      <c r="F267" s="160"/>
      <c r="G267" s="161"/>
      <c r="H267" s="155"/>
      <c r="I267" s="155">
        <f>SUM(I268:I269)</f>
        <v>1809.36</v>
      </c>
      <c r="J267" s="155"/>
      <c r="K267" s="155">
        <f>SUM(K268:K269)</f>
        <v>34394.639999999999</v>
      </c>
      <c r="L267" s="155"/>
      <c r="M267" s="155">
        <f>SUM(M268:M269)</f>
        <v>0</v>
      </c>
      <c r="N267" s="155"/>
      <c r="O267" s="155">
        <f>SUM(O268:O269)</f>
        <v>0.09</v>
      </c>
      <c r="P267" s="155"/>
      <c r="Q267" s="155">
        <f>SUM(Q268:Q269)</f>
        <v>37.299999999999997</v>
      </c>
      <c r="R267" s="155"/>
      <c r="S267" s="155"/>
      <c r="T267" s="155"/>
      <c r="U267" s="155"/>
      <c r="V267" s="155">
        <f>SUM(V268:V269)</f>
        <v>78.959999999999994</v>
      </c>
      <c r="W267" s="155"/>
      <c r="AG267" t="s">
        <v>158</v>
      </c>
    </row>
    <row r="268" spans="1:60" outlineLevel="1" x14ac:dyDescent="0.2">
      <c r="A268" s="162">
        <v>91</v>
      </c>
      <c r="B268" s="163" t="s">
        <v>481</v>
      </c>
      <c r="C268" s="175" t="s">
        <v>482</v>
      </c>
      <c r="D268" s="164" t="s">
        <v>161</v>
      </c>
      <c r="E268" s="165">
        <v>168</v>
      </c>
      <c r="F268" s="166"/>
      <c r="G268" s="167"/>
      <c r="H268" s="152">
        <v>10.77</v>
      </c>
      <c r="I268" s="152">
        <f>ROUND(E268*H268,2)</f>
        <v>1809.36</v>
      </c>
      <c r="J268" s="152">
        <v>204.73</v>
      </c>
      <c r="K268" s="152">
        <f>ROUND(E268*J268,2)</f>
        <v>34394.639999999999</v>
      </c>
      <c r="L268" s="152">
        <v>21</v>
      </c>
      <c r="M268" s="152">
        <f>G268*(1+L268/100)</f>
        <v>0</v>
      </c>
      <c r="N268" s="152">
        <v>5.4000000000000001E-4</v>
      </c>
      <c r="O268" s="152">
        <f>ROUND(E268*N268,2)</f>
        <v>0.09</v>
      </c>
      <c r="P268" s="152">
        <v>0.222</v>
      </c>
      <c r="Q268" s="152">
        <f>ROUND(E268*P268,2)</f>
        <v>37.299999999999997</v>
      </c>
      <c r="R268" s="152"/>
      <c r="S268" s="152" t="s">
        <v>162</v>
      </c>
      <c r="T268" s="152" t="s">
        <v>163</v>
      </c>
      <c r="U268" s="152">
        <v>0.47</v>
      </c>
      <c r="V268" s="152">
        <f>ROUND(E268*U268,2)</f>
        <v>78.959999999999994</v>
      </c>
      <c r="W268" s="152"/>
      <c r="X268" s="14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164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0"/>
      <c r="B269" s="151"/>
      <c r="C269" s="176" t="s">
        <v>483</v>
      </c>
      <c r="D269" s="153"/>
      <c r="E269" s="154">
        <v>168</v>
      </c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4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166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x14ac:dyDescent="0.2">
      <c r="A270" s="156" t="s">
        <v>157</v>
      </c>
      <c r="B270" s="157" t="s">
        <v>96</v>
      </c>
      <c r="C270" s="174" t="s">
        <v>97</v>
      </c>
      <c r="D270" s="158"/>
      <c r="E270" s="159"/>
      <c r="F270" s="160"/>
      <c r="G270" s="161"/>
      <c r="H270" s="155"/>
      <c r="I270" s="155">
        <f>SUM(I271:I271)</f>
        <v>0</v>
      </c>
      <c r="J270" s="155"/>
      <c r="K270" s="155">
        <f>SUM(K271:K271)</f>
        <v>41428.42</v>
      </c>
      <c r="L270" s="155"/>
      <c r="M270" s="155">
        <f>SUM(M271:M271)</f>
        <v>0</v>
      </c>
      <c r="N270" s="155"/>
      <c r="O270" s="155">
        <f>SUM(O271:O271)</f>
        <v>0</v>
      </c>
      <c r="P270" s="155"/>
      <c r="Q270" s="155">
        <f>SUM(Q271:Q271)</f>
        <v>0</v>
      </c>
      <c r="R270" s="155"/>
      <c r="S270" s="155"/>
      <c r="T270" s="155"/>
      <c r="U270" s="155"/>
      <c r="V270" s="155">
        <f>SUM(V271:V271)</f>
        <v>199.11</v>
      </c>
      <c r="W270" s="155"/>
      <c r="AG270" t="s">
        <v>158</v>
      </c>
    </row>
    <row r="271" spans="1:60" outlineLevel="1" x14ac:dyDescent="0.2">
      <c r="A271" s="168">
        <v>92</v>
      </c>
      <c r="B271" s="169" t="s">
        <v>484</v>
      </c>
      <c r="C271" s="177" t="s">
        <v>485</v>
      </c>
      <c r="D271" s="170" t="s">
        <v>259</v>
      </c>
      <c r="E271" s="171">
        <v>157.52251000000001</v>
      </c>
      <c r="F271" s="172"/>
      <c r="G271" s="173"/>
      <c r="H271" s="152">
        <v>0</v>
      </c>
      <c r="I271" s="152">
        <f>ROUND(E271*H271,2)</f>
        <v>0</v>
      </c>
      <c r="J271" s="152">
        <v>263</v>
      </c>
      <c r="K271" s="152">
        <f>ROUND(E271*J271,2)</f>
        <v>41428.42</v>
      </c>
      <c r="L271" s="152">
        <v>21</v>
      </c>
      <c r="M271" s="152">
        <f>G271*(1+L271/100)</f>
        <v>0</v>
      </c>
      <c r="N271" s="152">
        <v>0</v>
      </c>
      <c r="O271" s="152">
        <f>ROUND(E271*N271,2)</f>
        <v>0</v>
      </c>
      <c r="P271" s="152">
        <v>0</v>
      </c>
      <c r="Q271" s="152">
        <f>ROUND(E271*P271,2)</f>
        <v>0</v>
      </c>
      <c r="R271" s="152"/>
      <c r="S271" s="152" t="s">
        <v>162</v>
      </c>
      <c r="T271" s="152" t="s">
        <v>163</v>
      </c>
      <c r="U271" s="152">
        <v>1.264</v>
      </c>
      <c r="V271" s="152">
        <f>ROUND(E271*U271,2)</f>
        <v>199.11</v>
      </c>
      <c r="W271" s="152"/>
      <c r="X271" s="14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486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x14ac:dyDescent="0.2">
      <c r="A272" s="156" t="s">
        <v>157</v>
      </c>
      <c r="B272" s="157" t="s">
        <v>100</v>
      </c>
      <c r="C272" s="174" t="s">
        <v>101</v>
      </c>
      <c r="D272" s="158"/>
      <c r="E272" s="159"/>
      <c r="F272" s="160"/>
      <c r="G272" s="161"/>
      <c r="H272" s="155"/>
      <c r="I272" s="155">
        <f>SUM(I273:I286)</f>
        <v>15474.44</v>
      </c>
      <c r="J272" s="155"/>
      <c r="K272" s="155">
        <f>SUM(K273:K286)</f>
        <v>8583.77</v>
      </c>
      <c r="L272" s="155"/>
      <c r="M272" s="155">
        <f>SUM(M273:M286)</f>
        <v>0</v>
      </c>
      <c r="N272" s="155"/>
      <c r="O272" s="155">
        <f>SUM(O273:O286)</f>
        <v>0.35</v>
      </c>
      <c r="P272" s="155"/>
      <c r="Q272" s="155">
        <f>SUM(Q273:Q286)</f>
        <v>0</v>
      </c>
      <c r="R272" s="155"/>
      <c r="S272" s="155"/>
      <c r="T272" s="155"/>
      <c r="U272" s="155"/>
      <c r="V272" s="155">
        <f>SUM(V273:V286)</f>
        <v>20.74</v>
      </c>
      <c r="W272" s="155"/>
      <c r="AG272" t="s">
        <v>158</v>
      </c>
    </row>
    <row r="273" spans="1:60" ht="22.5" outlineLevel="1" x14ac:dyDescent="0.2">
      <c r="A273" s="162">
        <v>93</v>
      </c>
      <c r="B273" s="163" t="s">
        <v>487</v>
      </c>
      <c r="C273" s="175" t="s">
        <v>488</v>
      </c>
      <c r="D273" s="164" t="s">
        <v>212</v>
      </c>
      <c r="E273" s="165">
        <v>55.139650000000003</v>
      </c>
      <c r="F273" s="166"/>
      <c r="G273" s="167"/>
      <c r="H273" s="152">
        <v>15.4</v>
      </c>
      <c r="I273" s="152">
        <f>ROUND(E273*H273,2)</f>
        <v>849.15</v>
      </c>
      <c r="J273" s="152">
        <v>11.4</v>
      </c>
      <c r="K273" s="152">
        <f>ROUND(E273*J273,2)</f>
        <v>628.59</v>
      </c>
      <c r="L273" s="152">
        <v>21</v>
      </c>
      <c r="M273" s="152">
        <f>G273*(1+L273/100)</f>
        <v>0</v>
      </c>
      <c r="N273" s="152">
        <v>3.3E-4</v>
      </c>
      <c r="O273" s="152">
        <f>ROUND(E273*N273,2)</f>
        <v>0.02</v>
      </c>
      <c r="P273" s="152">
        <v>0</v>
      </c>
      <c r="Q273" s="152">
        <f>ROUND(E273*P273,2)</f>
        <v>0</v>
      </c>
      <c r="R273" s="152"/>
      <c r="S273" s="152" t="s">
        <v>162</v>
      </c>
      <c r="T273" s="152" t="s">
        <v>163</v>
      </c>
      <c r="U273" s="152">
        <v>2.75E-2</v>
      </c>
      <c r="V273" s="152">
        <f>ROUND(E273*U273,2)</f>
        <v>1.52</v>
      </c>
      <c r="W273" s="152"/>
      <c r="X273" s="14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164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0"/>
      <c r="B274" s="151"/>
      <c r="C274" s="176" t="s">
        <v>489</v>
      </c>
      <c r="D274" s="153"/>
      <c r="E274" s="154">
        <v>17.555900000000001</v>
      </c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4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166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0"/>
      <c r="B275" s="151"/>
      <c r="C275" s="176" t="s">
        <v>490</v>
      </c>
      <c r="D275" s="153"/>
      <c r="E275" s="154">
        <v>41.6</v>
      </c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4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166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0"/>
      <c r="B276" s="151"/>
      <c r="C276" s="176" t="s">
        <v>491</v>
      </c>
      <c r="D276" s="153"/>
      <c r="E276" s="154">
        <v>-4.0162500000000003</v>
      </c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4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166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68">
        <v>94</v>
      </c>
      <c r="B277" s="169" t="s">
        <v>492</v>
      </c>
      <c r="C277" s="177" t="s">
        <v>493</v>
      </c>
      <c r="D277" s="170" t="s">
        <v>212</v>
      </c>
      <c r="E277" s="171">
        <v>55.139650000000003</v>
      </c>
      <c r="F277" s="172"/>
      <c r="G277" s="173"/>
      <c r="H277" s="152">
        <v>8.93</v>
      </c>
      <c r="I277" s="152">
        <f>ROUND(E277*H277,2)</f>
        <v>492.4</v>
      </c>
      <c r="J277" s="152">
        <v>94.07</v>
      </c>
      <c r="K277" s="152">
        <f>ROUND(E277*J277,2)</f>
        <v>5186.99</v>
      </c>
      <c r="L277" s="152">
        <v>21</v>
      </c>
      <c r="M277" s="152">
        <f>G277*(1+L277/100)</f>
        <v>0</v>
      </c>
      <c r="N277" s="152">
        <v>4.0999999999999999E-4</v>
      </c>
      <c r="O277" s="152">
        <f>ROUND(E277*N277,2)</f>
        <v>0.02</v>
      </c>
      <c r="P277" s="152">
        <v>0</v>
      </c>
      <c r="Q277" s="152">
        <f>ROUND(E277*P277,2)</f>
        <v>0</v>
      </c>
      <c r="R277" s="152"/>
      <c r="S277" s="152" t="s">
        <v>162</v>
      </c>
      <c r="T277" s="152" t="s">
        <v>163</v>
      </c>
      <c r="U277" s="152">
        <v>0.22991</v>
      </c>
      <c r="V277" s="152">
        <f>ROUND(E277*U277,2)</f>
        <v>12.68</v>
      </c>
      <c r="W277" s="152"/>
      <c r="X277" s="14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164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22.5" outlineLevel="1" x14ac:dyDescent="0.2">
      <c r="A278" s="162">
        <v>95</v>
      </c>
      <c r="B278" s="163" t="s">
        <v>494</v>
      </c>
      <c r="C278" s="175" t="s">
        <v>495</v>
      </c>
      <c r="D278" s="164" t="s">
        <v>212</v>
      </c>
      <c r="E278" s="165">
        <v>20.28</v>
      </c>
      <c r="F278" s="166"/>
      <c r="G278" s="167"/>
      <c r="H278" s="152">
        <v>62.25</v>
      </c>
      <c r="I278" s="152">
        <f>ROUND(E278*H278,2)</f>
        <v>1262.43</v>
      </c>
      <c r="J278" s="152">
        <v>69.75</v>
      </c>
      <c r="K278" s="152">
        <f>ROUND(E278*J278,2)</f>
        <v>1414.53</v>
      </c>
      <c r="L278" s="152">
        <v>21</v>
      </c>
      <c r="M278" s="152">
        <f>G278*(1+L278/100)</f>
        <v>0</v>
      </c>
      <c r="N278" s="152">
        <v>6.3000000000000003E-4</v>
      </c>
      <c r="O278" s="152">
        <f>ROUND(E278*N278,2)</f>
        <v>0.01</v>
      </c>
      <c r="P278" s="152">
        <v>0</v>
      </c>
      <c r="Q278" s="152">
        <f>ROUND(E278*P278,2)</f>
        <v>0</v>
      </c>
      <c r="R278" s="152"/>
      <c r="S278" s="152" t="s">
        <v>162</v>
      </c>
      <c r="T278" s="152" t="s">
        <v>163</v>
      </c>
      <c r="U278" s="152">
        <v>0.16</v>
      </c>
      <c r="V278" s="152">
        <f>ROUND(E278*U278,2)</f>
        <v>3.24</v>
      </c>
      <c r="W278" s="152"/>
      <c r="X278" s="14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164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0"/>
      <c r="B279" s="151"/>
      <c r="C279" s="176" t="s">
        <v>496</v>
      </c>
      <c r="D279" s="153"/>
      <c r="E279" s="154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4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166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2.5" outlineLevel="1" x14ac:dyDescent="0.2">
      <c r="A280" s="150"/>
      <c r="B280" s="151"/>
      <c r="C280" s="176" t="s">
        <v>497</v>
      </c>
      <c r="D280" s="153"/>
      <c r="E280" s="154">
        <v>20.28</v>
      </c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4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166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22.5" outlineLevel="1" x14ac:dyDescent="0.2">
      <c r="A281" s="162">
        <v>96</v>
      </c>
      <c r="B281" s="163" t="s">
        <v>498</v>
      </c>
      <c r="C281" s="175" t="s">
        <v>499</v>
      </c>
      <c r="D281" s="164" t="s">
        <v>363</v>
      </c>
      <c r="E281" s="165">
        <v>33</v>
      </c>
      <c r="F281" s="166"/>
      <c r="G281" s="167"/>
      <c r="H281" s="152">
        <v>96.98</v>
      </c>
      <c r="I281" s="152">
        <f>ROUND(E281*H281,2)</f>
        <v>3200.34</v>
      </c>
      <c r="J281" s="152">
        <v>41.02</v>
      </c>
      <c r="K281" s="152">
        <f>ROUND(E281*J281,2)</f>
        <v>1353.66</v>
      </c>
      <c r="L281" s="152">
        <v>21</v>
      </c>
      <c r="M281" s="152">
        <f>G281*(1+L281/100)</f>
        <v>0</v>
      </c>
      <c r="N281" s="152">
        <v>3.3E-4</v>
      </c>
      <c r="O281" s="152">
        <f>ROUND(E281*N281,2)</f>
        <v>0.01</v>
      </c>
      <c r="P281" s="152">
        <v>0</v>
      </c>
      <c r="Q281" s="152">
        <f>ROUND(E281*P281,2)</f>
        <v>0</v>
      </c>
      <c r="R281" s="152"/>
      <c r="S281" s="152" t="s">
        <v>162</v>
      </c>
      <c r="T281" s="152" t="s">
        <v>163</v>
      </c>
      <c r="U281" s="152">
        <v>0.1</v>
      </c>
      <c r="V281" s="152">
        <f>ROUND(E281*U281,2)</f>
        <v>3.3</v>
      </c>
      <c r="W281" s="152"/>
      <c r="X281" s="14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164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0"/>
      <c r="B282" s="151"/>
      <c r="C282" s="176" t="s">
        <v>500</v>
      </c>
      <c r="D282" s="153"/>
      <c r="E282" s="154">
        <v>34</v>
      </c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4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166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0"/>
      <c r="B283" s="151"/>
      <c r="C283" s="176" t="s">
        <v>501</v>
      </c>
      <c r="D283" s="153"/>
      <c r="E283" s="154">
        <v>-1</v>
      </c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4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166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62">
        <v>97</v>
      </c>
      <c r="B284" s="163" t="s">
        <v>502</v>
      </c>
      <c r="C284" s="175" t="s">
        <v>503</v>
      </c>
      <c r="D284" s="164" t="s">
        <v>212</v>
      </c>
      <c r="E284" s="165">
        <v>63.410600000000002</v>
      </c>
      <c r="F284" s="166"/>
      <c r="G284" s="167"/>
      <c r="H284" s="152">
        <v>152.5</v>
      </c>
      <c r="I284" s="152">
        <f>ROUND(E284*H284,2)</f>
        <v>9670.1200000000008</v>
      </c>
      <c r="J284" s="152">
        <v>0</v>
      </c>
      <c r="K284" s="152">
        <f>ROUND(E284*J284,2)</f>
        <v>0</v>
      </c>
      <c r="L284" s="152">
        <v>21</v>
      </c>
      <c r="M284" s="152">
        <f>G284*(1+L284/100)</f>
        <v>0</v>
      </c>
      <c r="N284" s="152">
        <v>4.6499999999999996E-3</v>
      </c>
      <c r="O284" s="152">
        <f>ROUND(E284*N284,2)</f>
        <v>0.28999999999999998</v>
      </c>
      <c r="P284" s="152">
        <v>0</v>
      </c>
      <c r="Q284" s="152">
        <f>ROUND(E284*P284,2)</f>
        <v>0</v>
      </c>
      <c r="R284" s="152" t="s">
        <v>504</v>
      </c>
      <c r="S284" s="152" t="s">
        <v>162</v>
      </c>
      <c r="T284" s="152" t="s">
        <v>163</v>
      </c>
      <c r="U284" s="152">
        <v>0</v>
      </c>
      <c r="V284" s="152">
        <f>ROUND(E284*U284,2)</f>
        <v>0</v>
      </c>
      <c r="W284" s="152"/>
      <c r="X284" s="14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505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0"/>
      <c r="B285" s="151"/>
      <c r="C285" s="176" t="s">
        <v>506</v>
      </c>
      <c r="D285" s="153"/>
      <c r="E285" s="154">
        <v>63.410600000000002</v>
      </c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4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166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68">
        <v>98</v>
      </c>
      <c r="B286" s="169" t="s">
        <v>507</v>
      </c>
      <c r="C286" s="177" t="s">
        <v>508</v>
      </c>
      <c r="D286" s="170" t="s">
        <v>0</v>
      </c>
      <c r="E286" s="171"/>
      <c r="F286" s="172"/>
      <c r="G286" s="173"/>
      <c r="H286" s="152">
        <v>0</v>
      </c>
      <c r="I286" s="152">
        <f>ROUND(E286*H286,2)</f>
        <v>0</v>
      </c>
      <c r="J286" s="152">
        <v>3.8</v>
      </c>
      <c r="K286" s="152">
        <f>ROUND(E286*J286,2)</f>
        <v>0</v>
      </c>
      <c r="L286" s="152">
        <v>21</v>
      </c>
      <c r="M286" s="152">
        <f>G286*(1+L286/100)</f>
        <v>0</v>
      </c>
      <c r="N286" s="152">
        <v>0</v>
      </c>
      <c r="O286" s="152">
        <f>ROUND(E286*N286,2)</f>
        <v>0</v>
      </c>
      <c r="P286" s="152">
        <v>0</v>
      </c>
      <c r="Q286" s="152">
        <f>ROUND(E286*P286,2)</f>
        <v>0</v>
      </c>
      <c r="R286" s="152"/>
      <c r="S286" s="152" t="s">
        <v>162</v>
      </c>
      <c r="T286" s="152" t="s">
        <v>163</v>
      </c>
      <c r="U286" s="152">
        <v>0</v>
      </c>
      <c r="V286" s="152">
        <f>ROUND(E286*U286,2)</f>
        <v>0</v>
      </c>
      <c r="W286" s="152"/>
      <c r="X286" s="14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486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x14ac:dyDescent="0.2">
      <c r="A287" s="156" t="s">
        <v>157</v>
      </c>
      <c r="B287" s="157" t="s">
        <v>102</v>
      </c>
      <c r="C287" s="174" t="s">
        <v>103</v>
      </c>
      <c r="D287" s="158"/>
      <c r="E287" s="159"/>
      <c r="F287" s="160"/>
      <c r="G287" s="161"/>
      <c r="H287" s="155"/>
      <c r="I287" s="155">
        <f>SUM(I288:I294)</f>
        <v>28424.329999999998</v>
      </c>
      <c r="J287" s="155"/>
      <c r="K287" s="155">
        <f>SUM(K288:K294)</f>
        <v>14927.25</v>
      </c>
      <c r="L287" s="155"/>
      <c r="M287" s="155">
        <f>SUM(M288:M294)</f>
        <v>0</v>
      </c>
      <c r="N287" s="155"/>
      <c r="O287" s="155">
        <f>SUM(O288:O294)</f>
        <v>0.3</v>
      </c>
      <c r="P287" s="155"/>
      <c r="Q287" s="155">
        <f>SUM(Q288:Q294)</f>
        <v>0</v>
      </c>
      <c r="R287" s="155"/>
      <c r="S287" s="155"/>
      <c r="T287" s="155"/>
      <c r="U287" s="155"/>
      <c r="V287" s="155">
        <f>SUM(V288:V294)</f>
        <v>34.74</v>
      </c>
      <c r="W287" s="155"/>
      <c r="AG287" t="s">
        <v>158</v>
      </c>
    </row>
    <row r="288" spans="1:60" ht="22.5" outlineLevel="1" x14ac:dyDescent="0.2">
      <c r="A288" s="162">
        <v>99</v>
      </c>
      <c r="B288" s="163" t="s">
        <v>509</v>
      </c>
      <c r="C288" s="175" t="s">
        <v>510</v>
      </c>
      <c r="D288" s="164" t="s">
        <v>212</v>
      </c>
      <c r="E288" s="165">
        <v>80.040000000000006</v>
      </c>
      <c r="F288" s="166"/>
      <c r="G288" s="167"/>
      <c r="H288" s="152">
        <v>284.93</v>
      </c>
      <c r="I288" s="152">
        <f>ROUND(E288*H288,2)</f>
        <v>22805.8</v>
      </c>
      <c r="J288" s="152">
        <v>137.07</v>
      </c>
      <c r="K288" s="152">
        <f>ROUND(E288*J288,2)</f>
        <v>10971.08</v>
      </c>
      <c r="L288" s="152">
        <v>21</v>
      </c>
      <c r="M288" s="152">
        <f>G288*(1+L288/100)</f>
        <v>0</v>
      </c>
      <c r="N288" s="152">
        <v>2.8800000000000002E-3</v>
      </c>
      <c r="O288" s="152">
        <f>ROUND(E288*N288,2)</f>
        <v>0.23</v>
      </c>
      <c r="P288" s="152">
        <v>0</v>
      </c>
      <c r="Q288" s="152">
        <f>ROUND(E288*P288,2)</f>
        <v>0</v>
      </c>
      <c r="R288" s="152"/>
      <c r="S288" s="152" t="s">
        <v>162</v>
      </c>
      <c r="T288" s="152" t="s">
        <v>163</v>
      </c>
      <c r="U288" s="152">
        <v>0.317</v>
      </c>
      <c r="V288" s="152">
        <f>ROUND(E288*U288,2)</f>
        <v>25.37</v>
      </c>
      <c r="W288" s="152"/>
      <c r="X288" s="14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164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0"/>
      <c r="B289" s="151"/>
      <c r="C289" s="176" t="s">
        <v>511</v>
      </c>
      <c r="D289" s="153"/>
      <c r="E289" s="154">
        <v>80.040000000000006</v>
      </c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4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166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68">
        <v>100</v>
      </c>
      <c r="B290" s="169" t="s">
        <v>512</v>
      </c>
      <c r="C290" s="177" t="s">
        <v>513</v>
      </c>
      <c r="D290" s="170" t="s">
        <v>363</v>
      </c>
      <c r="E290" s="171">
        <v>9.1999999999999993</v>
      </c>
      <c r="F290" s="172"/>
      <c r="G290" s="173"/>
      <c r="H290" s="152">
        <v>130.22</v>
      </c>
      <c r="I290" s="152">
        <f>ROUND(E290*H290,2)</f>
        <v>1198.02</v>
      </c>
      <c r="J290" s="152">
        <v>106.28</v>
      </c>
      <c r="K290" s="152">
        <f>ROUND(E290*J290,2)</f>
        <v>977.78</v>
      </c>
      <c r="L290" s="152">
        <v>21</v>
      </c>
      <c r="M290" s="152">
        <f>G290*(1+L290/100)</f>
        <v>0</v>
      </c>
      <c r="N290" s="152">
        <v>1.8400000000000001E-3</v>
      </c>
      <c r="O290" s="152">
        <f>ROUND(E290*N290,2)</f>
        <v>0.02</v>
      </c>
      <c r="P290" s="152">
        <v>0</v>
      </c>
      <c r="Q290" s="152">
        <f>ROUND(E290*P290,2)</f>
        <v>0</v>
      </c>
      <c r="R290" s="152"/>
      <c r="S290" s="152" t="s">
        <v>162</v>
      </c>
      <c r="T290" s="152" t="s">
        <v>163</v>
      </c>
      <c r="U290" s="152">
        <v>0.252</v>
      </c>
      <c r="V290" s="152">
        <f>ROUND(E290*U290,2)</f>
        <v>2.3199999999999998</v>
      </c>
      <c r="W290" s="152"/>
      <c r="X290" s="14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164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62">
        <v>101</v>
      </c>
      <c r="B291" s="163" t="s">
        <v>514</v>
      </c>
      <c r="C291" s="175" t="s">
        <v>515</v>
      </c>
      <c r="D291" s="164" t="s">
        <v>363</v>
      </c>
      <c r="E291" s="165">
        <v>26.6</v>
      </c>
      <c r="F291" s="166"/>
      <c r="G291" s="167"/>
      <c r="H291" s="152">
        <v>130.22</v>
      </c>
      <c r="I291" s="152">
        <f>ROUND(E291*H291,2)</f>
        <v>3463.85</v>
      </c>
      <c r="J291" s="152">
        <v>106.28</v>
      </c>
      <c r="K291" s="152">
        <f>ROUND(E291*J291,2)</f>
        <v>2827.05</v>
      </c>
      <c r="L291" s="152">
        <v>21</v>
      </c>
      <c r="M291" s="152">
        <f>G291*(1+L291/100)</f>
        <v>0</v>
      </c>
      <c r="N291" s="152">
        <v>1.8400000000000001E-3</v>
      </c>
      <c r="O291" s="152">
        <f>ROUND(E291*N291,2)</f>
        <v>0.05</v>
      </c>
      <c r="P291" s="152">
        <v>0</v>
      </c>
      <c r="Q291" s="152">
        <f>ROUND(E291*P291,2)</f>
        <v>0</v>
      </c>
      <c r="R291" s="152"/>
      <c r="S291" s="152" t="s">
        <v>162</v>
      </c>
      <c r="T291" s="152" t="s">
        <v>163</v>
      </c>
      <c r="U291" s="152">
        <v>0.252</v>
      </c>
      <c r="V291" s="152">
        <f>ROUND(E291*U291,2)</f>
        <v>6.7</v>
      </c>
      <c r="W291" s="152"/>
      <c r="X291" s="14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164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0"/>
      <c r="B292" s="151"/>
      <c r="C292" s="176" t="s">
        <v>516</v>
      </c>
      <c r="D292" s="153"/>
      <c r="E292" s="154">
        <v>26.6</v>
      </c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4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166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68">
        <v>102</v>
      </c>
      <c r="B293" s="169" t="s">
        <v>517</v>
      </c>
      <c r="C293" s="177" t="s">
        <v>518</v>
      </c>
      <c r="D293" s="170" t="s">
        <v>290</v>
      </c>
      <c r="E293" s="171">
        <v>1</v>
      </c>
      <c r="F293" s="172"/>
      <c r="G293" s="173"/>
      <c r="H293" s="152">
        <v>956.66</v>
      </c>
      <c r="I293" s="152">
        <f>ROUND(E293*H293,2)</f>
        <v>956.66</v>
      </c>
      <c r="J293" s="152">
        <v>151.34</v>
      </c>
      <c r="K293" s="152">
        <f>ROUND(E293*J293,2)</f>
        <v>151.34</v>
      </c>
      <c r="L293" s="152">
        <v>21</v>
      </c>
      <c r="M293" s="152">
        <f>G293*(1+L293/100)</f>
        <v>0</v>
      </c>
      <c r="N293" s="152">
        <v>1E-3</v>
      </c>
      <c r="O293" s="152">
        <f>ROUND(E293*N293,2)</f>
        <v>0</v>
      </c>
      <c r="P293" s="152">
        <v>0</v>
      </c>
      <c r="Q293" s="152">
        <f>ROUND(E293*P293,2)</f>
        <v>0</v>
      </c>
      <c r="R293" s="152"/>
      <c r="S293" s="152" t="s">
        <v>162</v>
      </c>
      <c r="T293" s="152" t="s">
        <v>163</v>
      </c>
      <c r="U293" s="152">
        <v>0.35</v>
      </c>
      <c r="V293" s="152">
        <f>ROUND(E293*U293,2)</f>
        <v>0.35</v>
      </c>
      <c r="W293" s="152"/>
      <c r="X293" s="14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164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68">
        <v>103</v>
      </c>
      <c r="B294" s="169" t="s">
        <v>519</v>
      </c>
      <c r="C294" s="177" t="s">
        <v>520</v>
      </c>
      <c r="D294" s="170" t="s">
        <v>0</v>
      </c>
      <c r="E294" s="171"/>
      <c r="F294" s="172"/>
      <c r="G294" s="173"/>
      <c r="H294" s="152">
        <v>0</v>
      </c>
      <c r="I294" s="152">
        <f>ROUND(E294*H294,2)</f>
        <v>0</v>
      </c>
      <c r="J294" s="152">
        <v>3.45</v>
      </c>
      <c r="K294" s="152">
        <f>ROUND(E294*J294,2)</f>
        <v>0</v>
      </c>
      <c r="L294" s="152">
        <v>21</v>
      </c>
      <c r="M294" s="152">
        <f>G294*(1+L294/100)</f>
        <v>0</v>
      </c>
      <c r="N294" s="152">
        <v>0</v>
      </c>
      <c r="O294" s="152">
        <f>ROUND(E294*N294,2)</f>
        <v>0</v>
      </c>
      <c r="P294" s="152">
        <v>0</v>
      </c>
      <c r="Q294" s="152">
        <f>ROUND(E294*P294,2)</f>
        <v>0</v>
      </c>
      <c r="R294" s="152"/>
      <c r="S294" s="152" t="s">
        <v>162</v>
      </c>
      <c r="T294" s="152" t="s">
        <v>163</v>
      </c>
      <c r="U294" s="152">
        <v>0</v>
      </c>
      <c r="V294" s="152">
        <f>ROUND(E294*U294,2)</f>
        <v>0</v>
      </c>
      <c r="W294" s="152"/>
      <c r="X294" s="14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486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x14ac:dyDescent="0.2">
      <c r="A295" s="156" t="s">
        <v>157</v>
      </c>
      <c r="B295" s="157" t="s">
        <v>104</v>
      </c>
      <c r="C295" s="174" t="s">
        <v>105</v>
      </c>
      <c r="D295" s="158"/>
      <c r="E295" s="159"/>
      <c r="F295" s="160"/>
      <c r="G295" s="161"/>
      <c r="H295" s="155"/>
      <c r="I295" s="155">
        <f>SUM(I296:I307)</f>
        <v>41414.07</v>
      </c>
      <c r="J295" s="155"/>
      <c r="K295" s="155">
        <f>SUM(K296:K307)</f>
        <v>3997.23</v>
      </c>
      <c r="L295" s="155"/>
      <c r="M295" s="155">
        <f>SUM(M296:M307)</f>
        <v>0</v>
      </c>
      <c r="N295" s="155"/>
      <c r="O295" s="155">
        <f>SUM(O296:O307)</f>
        <v>0.33</v>
      </c>
      <c r="P295" s="155"/>
      <c r="Q295" s="155">
        <f>SUM(Q296:Q307)</f>
        <v>0</v>
      </c>
      <c r="R295" s="155"/>
      <c r="S295" s="155"/>
      <c r="T295" s="155"/>
      <c r="U295" s="155"/>
      <c r="V295" s="155">
        <f>SUM(V296:V307)</f>
        <v>8.67</v>
      </c>
      <c r="W295" s="155"/>
      <c r="AG295" t="s">
        <v>158</v>
      </c>
    </row>
    <row r="296" spans="1:60" outlineLevel="1" x14ac:dyDescent="0.2">
      <c r="A296" s="162">
        <v>104</v>
      </c>
      <c r="B296" s="163" t="s">
        <v>521</v>
      </c>
      <c r="C296" s="175" t="s">
        <v>522</v>
      </c>
      <c r="D296" s="164" t="s">
        <v>212</v>
      </c>
      <c r="E296" s="165">
        <v>53.986499999999999</v>
      </c>
      <c r="F296" s="166"/>
      <c r="G296" s="167"/>
      <c r="H296" s="152">
        <v>0</v>
      </c>
      <c r="I296" s="152">
        <f>ROUND(E296*H296,2)</f>
        <v>0</v>
      </c>
      <c r="J296" s="152">
        <v>36.9</v>
      </c>
      <c r="K296" s="152">
        <f>ROUND(E296*J296,2)</f>
        <v>1992.1</v>
      </c>
      <c r="L296" s="152">
        <v>21</v>
      </c>
      <c r="M296" s="152">
        <f>G296*(1+L296/100)</f>
        <v>0</v>
      </c>
      <c r="N296" s="152">
        <v>0</v>
      </c>
      <c r="O296" s="152">
        <f>ROUND(E296*N296,2)</f>
        <v>0</v>
      </c>
      <c r="P296" s="152">
        <v>0</v>
      </c>
      <c r="Q296" s="152">
        <f>ROUND(E296*P296,2)</f>
        <v>0</v>
      </c>
      <c r="R296" s="152"/>
      <c r="S296" s="152" t="s">
        <v>162</v>
      </c>
      <c r="T296" s="152" t="s">
        <v>163</v>
      </c>
      <c r="U296" s="152">
        <v>0.08</v>
      </c>
      <c r="V296" s="152">
        <f>ROUND(E296*U296,2)</f>
        <v>4.32</v>
      </c>
      <c r="W296" s="152"/>
      <c r="X296" s="14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164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0"/>
      <c r="B297" s="151"/>
      <c r="C297" s="176" t="s">
        <v>523</v>
      </c>
      <c r="D297" s="153"/>
      <c r="E297" s="154">
        <v>21.811499999999999</v>
      </c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4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166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0"/>
      <c r="B298" s="151"/>
      <c r="C298" s="176" t="s">
        <v>214</v>
      </c>
      <c r="D298" s="153"/>
      <c r="E298" s="154">
        <v>32.174999999999997</v>
      </c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4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166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62">
        <v>105</v>
      </c>
      <c r="B299" s="163" t="s">
        <v>521</v>
      </c>
      <c r="C299" s="175" t="s">
        <v>522</v>
      </c>
      <c r="D299" s="164" t="s">
        <v>212</v>
      </c>
      <c r="E299" s="165">
        <v>54.339649999999999</v>
      </c>
      <c r="F299" s="166"/>
      <c r="G299" s="167"/>
      <c r="H299" s="152">
        <v>0</v>
      </c>
      <c r="I299" s="152">
        <f>ROUND(E299*H299,2)</f>
        <v>0</v>
      </c>
      <c r="J299" s="152">
        <v>36.9</v>
      </c>
      <c r="K299" s="152">
        <f>ROUND(E299*J299,2)</f>
        <v>2005.13</v>
      </c>
      <c r="L299" s="152">
        <v>21</v>
      </c>
      <c r="M299" s="152">
        <f>G299*(1+L299/100)</f>
        <v>0</v>
      </c>
      <c r="N299" s="152">
        <v>0</v>
      </c>
      <c r="O299" s="152">
        <f>ROUND(E299*N299,2)</f>
        <v>0</v>
      </c>
      <c r="P299" s="152">
        <v>0</v>
      </c>
      <c r="Q299" s="152">
        <f>ROUND(E299*P299,2)</f>
        <v>0</v>
      </c>
      <c r="R299" s="152"/>
      <c r="S299" s="152" t="s">
        <v>162</v>
      </c>
      <c r="T299" s="152" t="s">
        <v>163</v>
      </c>
      <c r="U299" s="152">
        <v>0.08</v>
      </c>
      <c r="V299" s="152">
        <f>ROUND(E299*U299,2)</f>
        <v>4.3499999999999996</v>
      </c>
      <c r="W299" s="152"/>
      <c r="X299" s="14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164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0"/>
      <c r="B300" s="151"/>
      <c r="C300" s="176" t="s">
        <v>524</v>
      </c>
      <c r="D300" s="153"/>
      <c r="E300" s="154">
        <v>17.555900000000001</v>
      </c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4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166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0"/>
      <c r="B301" s="151"/>
      <c r="C301" s="176" t="s">
        <v>525</v>
      </c>
      <c r="D301" s="153"/>
      <c r="E301" s="154">
        <v>40.799999999999997</v>
      </c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4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166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0"/>
      <c r="B302" s="151"/>
      <c r="C302" s="176" t="s">
        <v>491</v>
      </c>
      <c r="D302" s="153"/>
      <c r="E302" s="154">
        <v>-4.0162500000000003</v>
      </c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4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166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22.5" outlineLevel="1" x14ac:dyDescent="0.2">
      <c r="A303" s="162">
        <v>106</v>
      </c>
      <c r="B303" s="163" t="s">
        <v>526</v>
      </c>
      <c r="C303" s="175" t="s">
        <v>527</v>
      </c>
      <c r="D303" s="164" t="s">
        <v>212</v>
      </c>
      <c r="E303" s="165">
        <v>57.056629999999998</v>
      </c>
      <c r="F303" s="166"/>
      <c r="G303" s="167"/>
      <c r="H303" s="152">
        <v>243</v>
      </c>
      <c r="I303" s="152">
        <f>ROUND(E303*H303,2)</f>
        <v>13864.76</v>
      </c>
      <c r="J303" s="152">
        <v>0</v>
      </c>
      <c r="K303" s="152">
        <f>ROUND(E303*J303,2)</f>
        <v>0</v>
      </c>
      <c r="L303" s="152">
        <v>21</v>
      </c>
      <c r="M303" s="152">
        <f>G303*(1+L303/100)</f>
        <v>0</v>
      </c>
      <c r="N303" s="152">
        <v>1.98E-3</v>
      </c>
      <c r="O303" s="152">
        <f>ROUND(E303*N303,2)</f>
        <v>0.11</v>
      </c>
      <c r="P303" s="152">
        <v>0</v>
      </c>
      <c r="Q303" s="152">
        <f>ROUND(E303*P303,2)</f>
        <v>0</v>
      </c>
      <c r="R303" s="152" t="s">
        <v>504</v>
      </c>
      <c r="S303" s="152" t="s">
        <v>162</v>
      </c>
      <c r="T303" s="152" t="s">
        <v>163</v>
      </c>
      <c r="U303" s="152">
        <v>0</v>
      </c>
      <c r="V303" s="152">
        <f>ROUND(E303*U303,2)</f>
        <v>0</v>
      </c>
      <c r="W303" s="152"/>
      <c r="X303" s="14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505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0"/>
      <c r="B304" s="151"/>
      <c r="C304" s="176" t="s">
        <v>528</v>
      </c>
      <c r="D304" s="153"/>
      <c r="E304" s="154">
        <v>57.056629999999998</v>
      </c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4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166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2.5" outlineLevel="1" x14ac:dyDescent="0.2">
      <c r="A305" s="162">
        <v>107</v>
      </c>
      <c r="B305" s="163" t="s">
        <v>529</v>
      </c>
      <c r="C305" s="175" t="s">
        <v>530</v>
      </c>
      <c r="D305" s="164" t="s">
        <v>212</v>
      </c>
      <c r="E305" s="165">
        <v>56.685830000000003</v>
      </c>
      <c r="F305" s="166"/>
      <c r="G305" s="167"/>
      <c r="H305" s="152">
        <v>486</v>
      </c>
      <c r="I305" s="152">
        <f>ROUND(E305*H305,2)</f>
        <v>27549.31</v>
      </c>
      <c r="J305" s="152">
        <v>0</v>
      </c>
      <c r="K305" s="152">
        <f>ROUND(E305*J305,2)</f>
        <v>0</v>
      </c>
      <c r="L305" s="152">
        <v>21</v>
      </c>
      <c r="M305" s="152">
        <f>G305*(1+L305/100)</f>
        <v>0</v>
      </c>
      <c r="N305" s="152">
        <v>3.96E-3</v>
      </c>
      <c r="O305" s="152">
        <f>ROUND(E305*N305,2)</f>
        <v>0.22</v>
      </c>
      <c r="P305" s="152">
        <v>0</v>
      </c>
      <c r="Q305" s="152">
        <f>ROUND(E305*P305,2)</f>
        <v>0</v>
      </c>
      <c r="R305" s="152" t="s">
        <v>504</v>
      </c>
      <c r="S305" s="152" t="s">
        <v>162</v>
      </c>
      <c r="T305" s="152" t="s">
        <v>163</v>
      </c>
      <c r="U305" s="152">
        <v>0</v>
      </c>
      <c r="V305" s="152">
        <f>ROUND(E305*U305,2)</f>
        <v>0</v>
      </c>
      <c r="W305" s="152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505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0"/>
      <c r="B306" s="151"/>
      <c r="C306" s="176" t="s">
        <v>531</v>
      </c>
      <c r="D306" s="153"/>
      <c r="E306" s="154">
        <v>56.685830000000003</v>
      </c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4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166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68">
        <v>108</v>
      </c>
      <c r="B307" s="169" t="s">
        <v>532</v>
      </c>
      <c r="C307" s="177" t="s">
        <v>533</v>
      </c>
      <c r="D307" s="170" t="s">
        <v>0</v>
      </c>
      <c r="E307" s="171"/>
      <c r="F307" s="172"/>
      <c r="G307" s="173"/>
      <c r="H307" s="152">
        <v>0</v>
      </c>
      <c r="I307" s="152">
        <f>ROUND(E307*H307,2)</f>
        <v>0</v>
      </c>
      <c r="J307" s="152">
        <v>1.95</v>
      </c>
      <c r="K307" s="152">
        <f>ROUND(E307*J307,2)</f>
        <v>0</v>
      </c>
      <c r="L307" s="152">
        <v>21</v>
      </c>
      <c r="M307" s="152">
        <f>G307*(1+L307/100)</f>
        <v>0</v>
      </c>
      <c r="N307" s="152">
        <v>0</v>
      </c>
      <c r="O307" s="152">
        <f>ROUND(E307*N307,2)</f>
        <v>0</v>
      </c>
      <c r="P307" s="152">
        <v>0</v>
      </c>
      <c r="Q307" s="152">
        <f>ROUND(E307*P307,2)</f>
        <v>0</v>
      </c>
      <c r="R307" s="152"/>
      <c r="S307" s="152" t="s">
        <v>162</v>
      </c>
      <c r="T307" s="152" t="s">
        <v>162</v>
      </c>
      <c r="U307" s="152">
        <v>0</v>
      </c>
      <c r="V307" s="152">
        <f>ROUND(E307*U307,2)</f>
        <v>0</v>
      </c>
      <c r="W307" s="152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486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x14ac:dyDescent="0.2">
      <c r="A308" s="156" t="s">
        <v>157</v>
      </c>
      <c r="B308" s="157" t="s">
        <v>106</v>
      </c>
      <c r="C308" s="174" t="s">
        <v>107</v>
      </c>
      <c r="D308" s="158"/>
      <c r="E308" s="159"/>
      <c r="F308" s="160"/>
      <c r="G308" s="161"/>
      <c r="H308" s="155"/>
      <c r="I308" s="155">
        <f>SUM(I309:I313)</f>
        <v>0</v>
      </c>
      <c r="J308" s="155"/>
      <c r="K308" s="155">
        <f>SUM(K309:K313)</f>
        <v>78915.199999999997</v>
      </c>
      <c r="L308" s="155"/>
      <c r="M308" s="155">
        <f>SUM(M309:M313)</f>
        <v>0</v>
      </c>
      <c r="N308" s="155"/>
      <c r="O308" s="155">
        <f>SUM(O309:O313)</f>
        <v>0</v>
      </c>
      <c r="P308" s="155"/>
      <c r="Q308" s="155">
        <f>SUM(Q309:Q313)</f>
        <v>0</v>
      </c>
      <c r="R308" s="155"/>
      <c r="S308" s="155"/>
      <c r="T308" s="155"/>
      <c r="U308" s="155"/>
      <c r="V308" s="155">
        <f>SUM(V309:V313)</f>
        <v>0</v>
      </c>
      <c r="W308" s="155"/>
      <c r="AG308" t="s">
        <v>158</v>
      </c>
    </row>
    <row r="309" spans="1:60" outlineLevel="1" x14ac:dyDescent="0.2">
      <c r="A309" s="162">
        <v>109</v>
      </c>
      <c r="B309" s="163" t="s">
        <v>534</v>
      </c>
      <c r="C309" s="175" t="s">
        <v>535</v>
      </c>
      <c r="D309" s="164" t="s">
        <v>230</v>
      </c>
      <c r="E309" s="165">
        <v>1</v>
      </c>
      <c r="F309" s="166"/>
      <c r="G309" s="167"/>
      <c r="H309" s="152">
        <v>0</v>
      </c>
      <c r="I309" s="152">
        <f>ROUND(E309*H309,2)</f>
        <v>0</v>
      </c>
      <c r="J309" s="152">
        <v>78915.199999999997</v>
      </c>
      <c r="K309" s="152">
        <f>ROUND(E309*J309,2)</f>
        <v>78915.199999999997</v>
      </c>
      <c r="L309" s="152">
        <v>21</v>
      </c>
      <c r="M309" s="152">
        <f>G309*(1+L309/100)</f>
        <v>0</v>
      </c>
      <c r="N309" s="152">
        <v>0</v>
      </c>
      <c r="O309" s="152">
        <f>ROUND(E309*N309,2)</f>
        <v>0</v>
      </c>
      <c r="P309" s="152">
        <v>0</v>
      </c>
      <c r="Q309" s="152">
        <f>ROUND(E309*P309,2)</f>
        <v>0</v>
      </c>
      <c r="R309" s="152"/>
      <c r="S309" s="152" t="s">
        <v>231</v>
      </c>
      <c r="T309" s="152" t="s">
        <v>163</v>
      </c>
      <c r="U309" s="152">
        <v>0</v>
      </c>
      <c r="V309" s="152">
        <f>ROUND(E309*U309,2)</f>
        <v>0</v>
      </c>
      <c r="W309" s="152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164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0"/>
      <c r="B310" s="151"/>
      <c r="C310" s="176" t="s">
        <v>536</v>
      </c>
      <c r="D310" s="153"/>
      <c r="E310" s="154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4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166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0"/>
      <c r="B311" s="151"/>
      <c r="C311" s="176" t="s">
        <v>537</v>
      </c>
      <c r="D311" s="153"/>
      <c r="E311" s="154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4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166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0"/>
      <c r="B312" s="151"/>
      <c r="C312" s="176" t="s">
        <v>538</v>
      </c>
      <c r="D312" s="153"/>
      <c r="E312" s="154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4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166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0"/>
      <c r="B313" s="151"/>
      <c r="C313" s="176" t="s">
        <v>539</v>
      </c>
      <c r="D313" s="153"/>
      <c r="E313" s="154">
        <v>1</v>
      </c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4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166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x14ac:dyDescent="0.2">
      <c r="A314" s="156" t="s">
        <v>157</v>
      </c>
      <c r="B314" s="157" t="s">
        <v>108</v>
      </c>
      <c r="C314" s="174" t="s">
        <v>109</v>
      </c>
      <c r="D314" s="158"/>
      <c r="E314" s="159"/>
      <c r="F314" s="160"/>
      <c r="G314" s="161"/>
      <c r="H314" s="155"/>
      <c r="I314" s="155">
        <f>SUM(I315:I349)</f>
        <v>166127.5</v>
      </c>
      <c r="J314" s="155"/>
      <c r="K314" s="155">
        <f>SUM(K315:K349)</f>
        <v>208572.86</v>
      </c>
      <c r="L314" s="155"/>
      <c r="M314" s="155">
        <f>SUM(M315:M349)</f>
        <v>0</v>
      </c>
      <c r="N314" s="155"/>
      <c r="O314" s="155">
        <f>SUM(O315:O349)</f>
        <v>11.959999999999999</v>
      </c>
      <c r="P314" s="155"/>
      <c r="Q314" s="155">
        <f>SUM(Q315:Q349)</f>
        <v>0</v>
      </c>
      <c r="R314" s="155"/>
      <c r="S314" s="155"/>
      <c r="T314" s="155"/>
      <c r="U314" s="155"/>
      <c r="V314" s="155">
        <f>SUM(V315:V349)</f>
        <v>464.61</v>
      </c>
      <c r="W314" s="155"/>
      <c r="AG314" t="s">
        <v>158</v>
      </c>
    </row>
    <row r="315" spans="1:60" outlineLevel="1" x14ac:dyDescent="0.2">
      <c r="A315" s="162">
        <v>110</v>
      </c>
      <c r="B315" s="163" t="s">
        <v>540</v>
      </c>
      <c r="C315" s="175" t="s">
        <v>541</v>
      </c>
      <c r="D315" s="164" t="s">
        <v>212</v>
      </c>
      <c r="E315" s="165">
        <v>190.292</v>
      </c>
      <c r="F315" s="166"/>
      <c r="G315" s="167"/>
      <c r="H315" s="152">
        <v>4.91</v>
      </c>
      <c r="I315" s="152">
        <f>ROUND(E315*H315,2)</f>
        <v>934.33</v>
      </c>
      <c r="J315" s="152">
        <v>93.89</v>
      </c>
      <c r="K315" s="152">
        <f>ROUND(E315*J315,2)</f>
        <v>17866.52</v>
      </c>
      <c r="L315" s="152">
        <v>21</v>
      </c>
      <c r="M315" s="152">
        <f>G315*(1+L315/100)</f>
        <v>0</v>
      </c>
      <c r="N315" s="152">
        <v>1.6000000000000001E-4</v>
      </c>
      <c r="O315" s="152">
        <f>ROUND(E315*N315,2)</f>
        <v>0.03</v>
      </c>
      <c r="P315" s="152">
        <v>0</v>
      </c>
      <c r="Q315" s="152">
        <f>ROUND(E315*P315,2)</f>
        <v>0</v>
      </c>
      <c r="R315" s="152"/>
      <c r="S315" s="152" t="s">
        <v>162</v>
      </c>
      <c r="T315" s="152" t="s">
        <v>163</v>
      </c>
      <c r="U315" s="152">
        <v>0.21</v>
      </c>
      <c r="V315" s="152">
        <f>ROUND(E315*U315,2)</f>
        <v>39.96</v>
      </c>
      <c r="W315" s="152"/>
      <c r="X315" s="14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164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0"/>
      <c r="B316" s="151"/>
      <c r="C316" s="176" t="s">
        <v>542</v>
      </c>
      <c r="D316" s="153"/>
      <c r="E316" s="154">
        <v>95.76</v>
      </c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4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166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0"/>
      <c r="B317" s="151"/>
      <c r="C317" s="176" t="s">
        <v>543</v>
      </c>
      <c r="D317" s="153"/>
      <c r="E317" s="154">
        <v>52.151000000000003</v>
      </c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4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166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0"/>
      <c r="B318" s="151"/>
      <c r="C318" s="176" t="s">
        <v>544</v>
      </c>
      <c r="D318" s="153"/>
      <c r="E318" s="154">
        <v>43.680999999999997</v>
      </c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4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166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0"/>
      <c r="B319" s="151"/>
      <c r="C319" s="176" t="s">
        <v>545</v>
      </c>
      <c r="D319" s="153"/>
      <c r="E319" s="154">
        <v>-1.3</v>
      </c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4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166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62">
        <v>111</v>
      </c>
      <c r="B320" s="163" t="s">
        <v>546</v>
      </c>
      <c r="C320" s="175" t="s">
        <v>547</v>
      </c>
      <c r="D320" s="164" t="s">
        <v>161</v>
      </c>
      <c r="E320" s="165">
        <v>3.8460000000000001</v>
      </c>
      <c r="F320" s="166"/>
      <c r="G320" s="167"/>
      <c r="H320" s="152">
        <v>880</v>
      </c>
      <c r="I320" s="152">
        <f>ROUND(E320*H320,2)</f>
        <v>3384.48</v>
      </c>
      <c r="J320" s="152">
        <v>0</v>
      </c>
      <c r="K320" s="152">
        <f>ROUND(E320*J320,2)</f>
        <v>0</v>
      </c>
      <c r="L320" s="152">
        <v>21</v>
      </c>
      <c r="M320" s="152">
        <f>G320*(1+L320/100)</f>
        <v>0</v>
      </c>
      <c r="N320" s="152">
        <v>1.549E-2</v>
      </c>
      <c r="O320" s="152">
        <f>ROUND(E320*N320,2)</f>
        <v>0.06</v>
      </c>
      <c r="P320" s="152">
        <v>0</v>
      </c>
      <c r="Q320" s="152">
        <f>ROUND(E320*P320,2)</f>
        <v>0</v>
      </c>
      <c r="R320" s="152"/>
      <c r="S320" s="152" t="s">
        <v>162</v>
      </c>
      <c r="T320" s="152" t="s">
        <v>163</v>
      </c>
      <c r="U320" s="152">
        <v>0</v>
      </c>
      <c r="V320" s="152">
        <f>ROUND(E320*U320,2)</f>
        <v>0</v>
      </c>
      <c r="W320" s="152"/>
      <c r="X320" s="14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164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0"/>
      <c r="B321" s="151"/>
      <c r="C321" s="176" t="s">
        <v>548</v>
      </c>
      <c r="D321" s="153"/>
      <c r="E321" s="154">
        <v>3.8460000000000001</v>
      </c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4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166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62">
        <v>112</v>
      </c>
      <c r="B322" s="163" t="s">
        <v>549</v>
      </c>
      <c r="C322" s="175" t="s">
        <v>550</v>
      </c>
      <c r="D322" s="164" t="s">
        <v>212</v>
      </c>
      <c r="E322" s="165">
        <v>80.040000000000006</v>
      </c>
      <c r="F322" s="166"/>
      <c r="G322" s="167"/>
      <c r="H322" s="152">
        <v>0</v>
      </c>
      <c r="I322" s="152">
        <f>ROUND(E322*H322,2)</f>
        <v>0</v>
      </c>
      <c r="J322" s="152">
        <v>130.30000000000001</v>
      </c>
      <c r="K322" s="152">
        <f>ROUND(E322*J322,2)</f>
        <v>10429.209999999999</v>
      </c>
      <c r="L322" s="152">
        <v>21</v>
      </c>
      <c r="M322" s="152">
        <f>G322*(1+L322/100)</f>
        <v>0</v>
      </c>
      <c r="N322" s="152">
        <v>0</v>
      </c>
      <c r="O322" s="152">
        <f>ROUND(E322*N322,2)</f>
        <v>0</v>
      </c>
      <c r="P322" s="152">
        <v>0</v>
      </c>
      <c r="Q322" s="152">
        <f>ROUND(E322*P322,2)</f>
        <v>0</v>
      </c>
      <c r="R322" s="152"/>
      <c r="S322" s="152" t="s">
        <v>162</v>
      </c>
      <c r="T322" s="152" t="s">
        <v>163</v>
      </c>
      <c r="U322" s="152">
        <v>0.29199999999999998</v>
      </c>
      <c r="V322" s="152">
        <f>ROUND(E322*U322,2)</f>
        <v>23.37</v>
      </c>
      <c r="W322" s="152"/>
      <c r="X322" s="14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164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0"/>
      <c r="B323" s="151"/>
      <c r="C323" s="176" t="s">
        <v>511</v>
      </c>
      <c r="D323" s="153"/>
      <c r="E323" s="154">
        <v>80.040000000000006</v>
      </c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4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166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62">
        <v>113</v>
      </c>
      <c r="B324" s="163" t="s">
        <v>551</v>
      </c>
      <c r="C324" s="175" t="s">
        <v>552</v>
      </c>
      <c r="D324" s="164" t="s">
        <v>212</v>
      </c>
      <c r="E324" s="165">
        <v>15.72</v>
      </c>
      <c r="F324" s="166"/>
      <c r="G324" s="167"/>
      <c r="H324" s="152">
        <v>0</v>
      </c>
      <c r="I324" s="152">
        <f>ROUND(E324*H324,2)</f>
        <v>0</v>
      </c>
      <c r="J324" s="152">
        <v>336</v>
      </c>
      <c r="K324" s="152">
        <f>ROUND(E324*J324,2)</f>
        <v>5281.92</v>
      </c>
      <c r="L324" s="152">
        <v>21</v>
      </c>
      <c r="M324" s="152">
        <f>G324*(1+L324/100)</f>
        <v>0</v>
      </c>
      <c r="N324" s="152">
        <v>0</v>
      </c>
      <c r="O324" s="152">
        <f>ROUND(E324*N324,2)</f>
        <v>0</v>
      </c>
      <c r="P324" s="152">
        <v>0</v>
      </c>
      <c r="Q324" s="152">
        <f>ROUND(E324*P324,2)</f>
        <v>0</v>
      </c>
      <c r="R324" s="152"/>
      <c r="S324" s="152" t="s">
        <v>162</v>
      </c>
      <c r="T324" s="152" t="s">
        <v>163</v>
      </c>
      <c r="U324" s="152">
        <v>0.78200000000000003</v>
      </c>
      <c r="V324" s="152">
        <f>ROUND(E324*U324,2)</f>
        <v>12.29</v>
      </c>
      <c r="W324" s="152"/>
      <c r="X324" s="14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164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0"/>
      <c r="B325" s="151"/>
      <c r="C325" s="176" t="s">
        <v>553</v>
      </c>
      <c r="D325" s="153"/>
      <c r="E325" s="154">
        <v>15.72</v>
      </c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4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166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62">
        <v>114</v>
      </c>
      <c r="B326" s="163" t="s">
        <v>554</v>
      </c>
      <c r="C326" s="175" t="s">
        <v>555</v>
      </c>
      <c r="D326" s="164" t="s">
        <v>161</v>
      </c>
      <c r="E326" s="165">
        <v>2.3940000000000001</v>
      </c>
      <c r="F326" s="166"/>
      <c r="G326" s="167"/>
      <c r="H326" s="152">
        <v>1974</v>
      </c>
      <c r="I326" s="152">
        <f>ROUND(E326*H326,2)</f>
        <v>4725.76</v>
      </c>
      <c r="J326" s="152">
        <v>0</v>
      </c>
      <c r="K326" s="152">
        <f>ROUND(E326*J326,2)</f>
        <v>0</v>
      </c>
      <c r="L326" s="152">
        <v>21</v>
      </c>
      <c r="M326" s="152">
        <f>G326*(1+L326/100)</f>
        <v>0</v>
      </c>
      <c r="N326" s="152">
        <v>2.3570000000000001E-2</v>
      </c>
      <c r="O326" s="152">
        <f>ROUND(E326*N326,2)</f>
        <v>0.06</v>
      </c>
      <c r="P326" s="152">
        <v>0</v>
      </c>
      <c r="Q326" s="152">
        <f>ROUND(E326*P326,2)</f>
        <v>0</v>
      </c>
      <c r="R326" s="152"/>
      <c r="S326" s="152" t="s">
        <v>162</v>
      </c>
      <c r="T326" s="152" t="s">
        <v>163</v>
      </c>
      <c r="U326" s="152">
        <v>0</v>
      </c>
      <c r="V326" s="152">
        <f>ROUND(E326*U326,2)</f>
        <v>0</v>
      </c>
      <c r="W326" s="152"/>
      <c r="X326" s="14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164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0"/>
      <c r="B327" s="151"/>
      <c r="C327" s="176" t="s">
        <v>556</v>
      </c>
      <c r="D327" s="153"/>
      <c r="E327" s="154">
        <v>2.3940000000000001</v>
      </c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166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62">
        <v>115</v>
      </c>
      <c r="B328" s="163" t="s">
        <v>557</v>
      </c>
      <c r="C328" s="175" t="s">
        <v>558</v>
      </c>
      <c r="D328" s="164" t="s">
        <v>363</v>
      </c>
      <c r="E328" s="165">
        <v>761.2</v>
      </c>
      <c r="F328" s="166"/>
      <c r="G328" s="167"/>
      <c r="H328" s="152">
        <v>7.17</v>
      </c>
      <c r="I328" s="152">
        <f>ROUND(E328*H328,2)</f>
        <v>5457.8</v>
      </c>
      <c r="J328" s="152">
        <v>222.73</v>
      </c>
      <c r="K328" s="152">
        <f>ROUND(E328*J328,2)</f>
        <v>169542.08</v>
      </c>
      <c r="L328" s="152">
        <v>21</v>
      </c>
      <c r="M328" s="152">
        <f>G328*(1+L328/100)</f>
        <v>0</v>
      </c>
      <c r="N328" s="152">
        <v>2.5500000000000002E-3</v>
      </c>
      <c r="O328" s="152">
        <f>ROUND(E328*N328,2)</f>
        <v>1.94</v>
      </c>
      <c r="P328" s="152">
        <v>0</v>
      </c>
      <c r="Q328" s="152">
        <f>ROUND(E328*P328,2)</f>
        <v>0</v>
      </c>
      <c r="R328" s="152"/>
      <c r="S328" s="152" t="s">
        <v>162</v>
      </c>
      <c r="T328" s="152" t="s">
        <v>163</v>
      </c>
      <c r="U328" s="152">
        <v>0.495</v>
      </c>
      <c r="V328" s="152">
        <f>ROUND(E328*U328,2)</f>
        <v>376.79</v>
      </c>
      <c r="W328" s="152"/>
      <c r="X328" s="14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164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0"/>
      <c r="B329" s="151"/>
      <c r="C329" s="176" t="s">
        <v>559</v>
      </c>
      <c r="D329" s="153"/>
      <c r="E329" s="154">
        <v>182.7</v>
      </c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4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166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0"/>
      <c r="B330" s="151"/>
      <c r="C330" s="176" t="s">
        <v>560</v>
      </c>
      <c r="D330" s="153"/>
      <c r="E330" s="154">
        <v>204</v>
      </c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4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166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0"/>
      <c r="B331" s="151"/>
      <c r="C331" s="176" t="s">
        <v>561</v>
      </c>
      <c r="D331" s="153"/>
      <c r="E331" s="154">
        <v>13.6</v>
      </c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166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0"/>
      <c r="B332" s="151"/>
      <c r="C332" s="176" t="s">
        <v>562</v>
      </c>
      <c r="D332" s="153"/>
      <c r="E332" s="154">
        <v>8.8000000000000007</v>
      </c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166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0"/>
      <c r="B333" s="151"/>
      <c r="C333" s="176" t="s">
        <v>563</v>
      </c>
      <c r="D333" s="153"/>
      <c r="E333" s="154">
        <v>254.1</v>
      </c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166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0"/>
      <c r="B334" s="151"/>
      <c r="C334" s="176" t="s">
        <v>564</v>
      </c>
      <c r="D334" s="153"/>
      <c r="E334" s="154">
        <v>24</v>
      </c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166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0"/>
      <c r="B335" s="151"/>
      <c r="C335" s="176" t="s">
        <v>565</v>
      </c>
      <c r="D335" s="153"/>
      <c r="E335" s="154">
        <v>74</v>
      </c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166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62">
        <v>116</v>
      </c>
      <c r="B336" s="163" t="s">
        <v>566</v>
      </c>
      <c r="C336" s="175" t="s">
        <v>567</v>
      </c>
      <c r="D336" s="164" t="s">
        <v>161</v>
      </c>
      <c r="E336" s="165">
        <v>7.05138</v>
      </c>
      <c r="F336" s="166"/>
      <c r="G336" s="167"/>
      <c r="H336" s="152">
        <v>1239</v>
      </c>
      <c r="I336" s="152">
        <f>ROUND(E336*H336,2)</f>
        <v>8736.66</v>
      </c>
      <c r="J336" s="152">
        <v>0</v>
      </c>
      <c r="K336" s="152">
        <f>ROUND(E336*J336,2)</f>
        <v>0</v>
      </c>
      <c r="L336" s="152">
        <v>21</v>
      </c>
      <c r="M336" s="152">
        <f>G336*(1+L336/100)</f>
        <v>0</v>
      </c>
      <c r="N336" s="152">
        <v>2.9100000000000001E-2</v>
      </c>
      <c r="O336" s="152">
        <f>ROUND(E336*N336,2)</f>
        <v>0.21</v>
      </c>
      <c r="P336" s="152">
        <v>0</v>
      </c>
      <c r="Q336" s="152">
        <f>ROUND(E336*P336,2)</f>
        <v>0</v>
      </c>
      <c r="R336" s="152"/>
      <c r="S336" s="152" t="s">
        <v>162</v>
      </c>
      <c r="T336" s="152" t="s">
        <v>163</v>
      </c>
      <c r="U336" s="152">
        <v>0</v>
      </c>
      <c r="V336" s="152">
        <f>ROUND(E336*U336,2)</f>
        <v>0</v>
      </c>
      <c r="W336" s="152"/>
      <c r="X336" s="14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164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0"/>
      <c r="B337" s="151"/>
      <c r="C337" s="176" t="s">
        <v>568</v>
      </c>
      <c r="D337" s="153"/>
      <c r="E337" s="154">
        <v>7.05138</v>
      </c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4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166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62">
        <v>117</v>
      </c>
      <c r="B338" s="163" t="s">
        <v>569</v>
      </c>
      <c r="C338" s="175" t="s">
        <v>570</v>
      </c>
      <c r="D338" s="164" t="s">
        <v>212</v>
      </c>
      <c r="E338" s="165">
        <v>58.08</v>
      </c>
      <c r="F338" s="166"/>
      <c r="G338" s="167"/>
      <c r="H338" s="152">
        <v>4.91</v>
      </c>
      <c r="I338" s="152">
        <f>ROUND(E338*H338,2)</f>
        <v>285.17</v>
      </c>
      <c r="J338" s="152">
        <v>93.89</v>
      </c>
      <c r="K338" s="152">
        <f>ROUND(E338*J338,2)</f>
        <v>5453.13</v>
      </c>
      <c r="L338" s="152">
        <v>21</v>
      </c>
      <c r="M338" s="152">
        <f>G338*(1+L338/100)</f>
        <v>0</v>
      </c>
      <c r="N338" s="152">
        <v>1.6000000000000001E-4</v>
      </c>
      <c r="O338" s="152">
        <f>ROUND(E338*N338,2)</f>
        <v>0.01</v>
      </c>
      <c r="P338" s="152">
        <v>0</v>
      </c>
      <c r="Q338" s="152">
        <f>ROUND(E338*P338,2)</f>
        <v>0</v>
      </c>
      <c r="R338" s="152"/>
      <c r="S338" s="152" t="s">
        <v>231</v>
      </c>
      <c r="T338" s="152" t="s">
        <v>163</v>
      </c>
      <c r="U338" s="152">
        <v>0.21</v>
      </c>
      <c r="V338" s="152">
        <f>ROUND(E338*U338,2)</f>
        <v>12.2</v>
      </c>
      <c r="W338" s="152"/>
      <c r="X338" s="14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164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0"/>
      <c r="B339" s="151"/>
      <c r="C339" s="176" t="s">
        <v>571</v>
      </c>
      <c r="D339" s="153"/>
      <c r="E339" s="154">
        <v>47.52</v>
      </c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166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0"/>
      <c r="B340" s="151"/>
      <c r="C340" s="176" t="s">
        <v>572</v>
      </c>
      <c r="D340" s="153"/>
      <c r="E340" s="154">
        <v>21.66</v>
      </c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4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166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0"/>
      <c r="B341" s="151"/>
      <c r="C341" s="176" t="s">
        <v>573</v>
      </c>
      <c r="D341" s="153"/>
      <c r="E341" s="154">
        <v>-11.1</v>
      </c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4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166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62">
        <v>118</v>
      </c>
      <c r="B342" s="163" t="s">
        <v>574</v>
      </c>
      <c r="C342" s="175" t="s">
        <v>575</v>
      </c>
      <c r="D342" s="164" t="s">
        <v>161</v>
      </c>
      <c r="E342" s="165">
        <v>7.7565200000000001</v>
      </c>
      <c r="F342" s="166"/>
      <c r="G342" s="167"/>
      <c r="H342" s="152">
        <v>6500</v>
      </c>
      <c r="I342" s="152">
        <f>ROUND(E342*H342,2)</f>
        <v>50417.38</v>
      </c>
      <c r="J342" s="152">
        <v>0</v>
      </c>
      <c r="K342" s="152">
        <f>ROUND(E342*J342,2)</f>
        <v>0</v>
      </c>
      <c r="L342" s="152">
        <v>21</v>
      </c>
      <c r="M342" s="152">
        <f>G342*(1+L342/100)</f>
        <v>0</v>
      </c>
      <c r="N342" s="152">
        <v>0.55000000000000004</v>
      </c>
      <c r="O342" s="152">
        <f>ROUND(E342*N342,2)</f>
        <v>4.2699999999999996</v>
      </c>
      <c r="P342" s="152">
        <v>0</v>
      </c>
      <c r="Q342" s="152">
        <f>ROUND(E342*P342,2)</f>
        <v>0</v>
      </c>
      <c r="R342" s="152" t="s">
        <v>504</v>
      </c>
      <c r="S342" s="152" t="s">
        <v>162</v>
      </c>
      <c r="T342" s="152" t="s">
        <v>163</v>
      </c>
      <c r="U342" s="152">
        <v>0</v>
      </c>
      <c r="V342" s="152">
        <f>ROUND(E342*U342,2)</f>
        <v>0</v>
      </c>
      <c r="W342" s="152"/>
      <c r="X342" s="14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505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0"/>
      <c r="B343" s="151"/>
      <c r="C343" s="176" t="s">
        <v>576</v>
      </c>
      <c r="D343" s="153"/>
      <c r="E343" s="154">
        <v>2.4116399999999998</v>
      </c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4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166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0"/>
      <c r="B344" s="151"/>
      <c r="C344" s="176" t="s">
        <v>577</v>
      </c>
      <c r="D344" s="153"/>
      <c r="E344" s="154">
        <v>5.3448799999999999</v>
      </c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4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166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62">
        <v>119</v>
      </c>
      <c r="B345" s="163" t="s">
        <v>578</v>
      </c>
      <c r="C345" s="175" t="s">
        <v>579</v>
      </c>
      <c r="D345" s="164" t="s">
        <v>212</v>
      </c>
      <c r="E345" s="165">
        <v>65.049599999999998</v>
      </c>
      <c r="F345" s="166"/>
      <c r="G345" s="167"/>
      <c r="H345" s="152">
        <v>309.5</v>
      </c>
      <c r="I345" s="152">
        <f>ROUND(E345*H345,2)</f>
        <v>20132.849999999999</v>
      </c>
      <c r="J345" s="152">
        <v>0</v>
      </c>
      <c r="K345" s="152">
        <f>ROUND(E345*J345,2)</f>
        <v>0</v>
      </c>
      <c r="L345" s="152">
        <v>21</v>
      </c>
      <c r="M345" s="152">
        <f>G345*(1+L345/100)</f>
        <v>0</v>
      </c>
      <c r="N345" s="152">
        <v>9.9000000000000008E-3</v>
      </c>
      <c r="O345" s="152">
        <f>ROUND(E345*N345,2)</f>
        <v>0.64</v>
      </c>
      <c r="P345" s="152">
        <v>0</v>
      </c>
      <c r="Q345" s="152">
        <f>ROUND(E345*P345,2)</f>
        <v>0</v>
      </c>
      <c r="R345" s="152" t="s">
        <v>504</v>
      </c>
      <c r="S345" s="152" t="s">
        <v>162</v>
      </c>
      <c r="T345" s="152" t="s">
        <v>163</v>
      </c>
      <c r="U345" s="152">
        <v>0</v>
      </c>
      <c r="V345" s="152">
        <f>ROUND(E345*U345,2)</f>
        <v>0</v>
      </c>
      <c r="W345" s="152"/>
      <c r="X345" s="14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505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0"/>
      <c r="B346" s="151"/>
      <c r="C346" s="176" t="s">
        <v>580</v>
      </c>
      <c r="D346" s="153"/>
      <c r="E346" s="154">
        <v>65.049599999999998</v>
      </c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4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166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62">
        <v>120</v>
      </c>
      <c r="B347" s="163" t="s">
        <v>581</v>
      </c>
      <c r="C347" s="175" t="s">
        <v>582</v>
      </c>
      <c r="D347" s="164" t="s">
        <v>212</v>
      </c>
      <c r="E347" s="165">
        <v>320.37824000000001</v>
      </c>
      <c r="F347" s="166"/>
      <c r="G347" s="167"/>
      <c r="H347" s="152">
        <v>224.9</v>
      </c>
      <c r="I347" s="152">
        <f>ROUND(E347*H347,2)</f>
        <v>72053.070000000007</v>
      </c>
      <c r="J347" s="152">
        <v>0</v>
      </c>
      <c r="K347" s="152">
        <f>ROUND(E347*J347,2)</f>
        <v>0</v>
      </c>
      <c r="L347" s="152">
        <v>21</v>
      </c>
      <c r="M347" s="152">
        <f>G347*(1+L347/100)</f>
        <v>0</v>
      </c>
      <c r="N347" s="152">
        <v>1.4800000000000001E-2</v>
      </c>
      <c r="O347" s="152">
        <f>ROUND(E347*N347,2)</f>
        <v>4.74</v>
      </c>
      <c r="P347" s="152">
        <v>0</v>
      </c>
      <c r="Q347" s="152">
        <f>ROUND(E347*P347,2)</f>
        <v>0</v>
      </c>
      <c r="R347" s="152" t="s">
        <v>504</v>
      </c>
      <c r="S347" s="152" t="s">
        <v>162</v>
      </c>
      <c r="T347" s="152" t="s">
        <v>163</v>
      </c>
      <c r="U347" s="152">
        <v>0</v>
      </c>
      <c r="V347" s="152">
        <f>ROUND(E347*U347,2)</f>
        <v>0</v>
      </c>
      <c r="W347" s="152"/>
      <c r="X347" s="14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505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0"/>
      <c r="B348" s="151"/>
      <c r="C348" s="176" t="s">
        <v>583</v>
      </c>
      <c r="D348" s="153"/>
      <c r="E348" s="154">
        <v>320.37824000000001</v>
      </c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4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166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68">
        <v>121</v>
      </c>
      <c r="B349" s="169" t="s">
        <v>584</v>
      </c>
      <c r="C349" s="177" t="s">
        <v>585</v>
      </c>
      <c r="D349" s="170" t="s">
        <v>0</v>
      </c>
      <c r="E349" s="171"/>
      <c r="F349" s="172"/>
      <c r="G349" s="173"/>
      <c r="H349" s="152">
        <v>0</v>
      </c>
      <c r="I349" s="152">
        <f>ROUND(E349*H349,2)</f>
        <v>0</v>
      </c>
      <c r="J349" s="152">
        <v>5.95</v>
      </c>
      <c r="K349" s="152">
        <f>ROUND(E349*J349,2)</f>
        <v>0</v>
      </c>
      <c r="L349" s="152">
        <v>21</v>
      </c>
      <c r="M349" s="152">
        <f>G349*(1+L349/100)</f>
        <v>0</v>
      </c>
      <c r="N349" s="152">
        <v>0</v>
      </c>
      <c r="O349" s="152">
        <f>ROUND(E349*N349,2)</f>
        <v>0</v>
      </c>
      <c r="P349" s="152">
        <v>0</v>
      </c>
      <c r="Q349" s="152">
        <f>ROUND(E349*P349,2)</f>
        <v>0</v>
      </c>
      <c r="R349" s="152"/>
      <c r="S349" s="152" t="s">
        <v>162</v>
      </c>
      <c r="T349" s="152" t="s">
        <v>163</v>
      </c>
      <c r="U349" s="152">
        <v>0</v>
      </c>
      <c r="V349" s="152">
        <f>ROUND(E349*U349,2)</f>
        <v>0</v>
      </c>
      <c r="W349" s="152"/>
      <c r="X349" s="14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486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x14ac:dyDescent="0.2">
      <c r="A350" s="156" t="s">
        <v>157</v>
      </c>
      <c r="B350" s="157" t="s">
        <v>110</v>
      </c>
      <c r="C350" s="174" t="s">
        <v>111</v>
      </c>
      <c r="D350" s="158"/>
      <c r="E350" s="159"/>
      <c r="F350" s="160"/>
      <c r="G350" s="161"/>
      <c r="H350" s="155"/>
      <c r="I350" s="155">
        <f>SUM(I351:I358)</f>
        <v>29328.859999999997</v>
      </c>
      <c r="J350" s="155"/>
      <c r="K350" s="155">
        <f>SUM(K351:K358)</f>
        <v>58279.5</v>
      </c>
      <c r="L350" s="155"/>
      <c r="M350" s="155">
        <f>SUM(M351:M358)</f>
        <v>0</v>
      </c>
      <c r="N350" s="155"/>
      <c r="O350" s="155">
        <f>SUM(O351:O358)</f>
        <v>1.68</v>
      </c>
      <c r="P350" s="155"/>
      <c r="Q350" s="155">
        <f>SUM(Q351:Q358)</f>
        <v>0</v>
      </c>
      <c r="R350" s="155"/>
      <c r="S350" s="155"/>
      <c r="T350" s="155"/>
      <c r="U350" s="155"/>
      <c r="V350" s="155">
        <f>SUM(V351:V358)</f>
        <v>122.51</v>
      </c>
      <c r="W350" s="155"/>
      <c r="AG350" t="s">
        <v>158</v>
      </c>
    </row>
    <row r="351" spans="1:60" ht="22.5" outlineLevel="1" x14ac:dyDescent="0.2">
      <c r="A351" s="162">
        <v>122</v>
      </c>
      <c r="B351" s="163" t="s">
        <v>586</v>
      </c>
      <c r="C351" s="175" t="s">
        <v>587</v>
      </c>
      <c r="D351" s="164" t="s">
        <v>212</v>
      </c>
      <c r="E351" s="165">
        <v>70.703999999999994</v>
      </c>
      <c r="F351" s="166"/>
      <c r="G351" s="167"/>
      <c r="H351" s="152">
        <v>252.82</v>
      </c>
      <c r="I351" s="152">
        <f>ROUND(E351*H351,2)</f>
        <v>17875.39</v>
      </c>
      <c r="J351" s="152">
        <v>452.18</v>
      </c>
      <c r="K351" s="152">
        <f>ROUND(E351*J351,2)</f>
        <v>31970.93</v>
      </c>
      <c r="L351" s="152">
        <v>21</v>
      </c>
      <c r="M351" s="152">
        <f>G351*(1+L351/100)</f>
        <v>0</v>
      </c>
      <c r="N351" s="152">
        <v>1.323E-2</v>
      </c>
      <c r="O351" s="152">
        <f>ROUND(E351*N351,2)</f>
        <v>0.94</v>
      </c>
      <c r="P351" s="152">
        <v>0</v>
      </c>
      <c r="Q351" s="152">
        <f>ROUND(E351*P351,2)</f>
        <v>0</v>
      </c>
      <c r="R351" s="152"/>
      <c r="S351" s="152" t="s">
        <v>162</v>
      </c>
      <c r="T351" s="152" t="s">
        <v>163</v>
      </c>
      <c r="U351" s="152">
        <v>0.95</v>
      </c>
      <c r="V351" s="152">
        <f>ROUND(E351*U351,2)</f>
        <v>67.17</v>
      </c>
      <c r="W351" s="152"/>
      <c r="X351" s="14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164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0"/>
      <c r="B352" s="151"/>
      <c r="C352" s="176" t="s">
        <v>588</v>
      </c>
      <c r="D352" s="153"/>
      <c r="E352" s="154">
        <v>72.599999999999994</v>
      </c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4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166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0"/>
      <c r="B353" s="151"/>
      <c r="C353" s="176" t="s">
        <v>589</v>
      </c>
      <c r="D353" s="153"/>
      <c r="E353" s="154">
        <v>-1.8959999999999999</v>
      </c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4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166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62">
        <v>123</v>
      </c>
      <c r="B354" s="163" t="s">
        <v>590</v>
      </c>
      <c r="C354" s="175" t="s">
        <v>591</v>
      </c>
      <c r="D354" s="164" t="s">
        <v>363</v>
      </c>
      <c r="E354" s="165">
        <v>18.63</v>
      </c>
      <c r="F354" s="166"/>
      <c r="G354" s="167"/>
      <c r="H354" s="152">
        <v>275.82</v>
      </c>
      <c r="I354" s="152">
        <f>ROUND(E354*H354,2)</f>
        <v>5138.53</v>
      </c>
      <c r="J354" s="152">
        <v>665.18</v>
      </c>
      <c r="K354" s="152">
        <f>ROUND(E354*J354,2)</f>
        <v>12392.3</v>
      </c>
      <c r="L354" s="152">
        <v>21</v>
      </c>
      <c r="M354" s="152">
        <f>G354*(1+L354/100)</f>
        <v>0</v>
      </c>
      <c r="N354" s="152">
        <v>1.7639999999999999E-2</v>
      </c>
      <c r="O354" s="152">
        <f>ROUND(E354*N354,2)</f>
        <v>0.33</v>
      </c>
      <c r="P354" s="152">
        <v>0</v>
      </c>
      <c r="Q354" s="152">
        <f>ROUND(E354*P354,2)</f>
        <v>0</v>
      </c>
      <c r="R354" s="152"/>
      <c r="S354" s="152" t="s">
        <v>162</v>
      </c>
      <c r="T354" s="152" t="s">
        <v>163</v>
      </c>
      <c r="U354" s="152">
        <v>1.4</v>
      </c>
      <c r="V354" s="152">
        <f>ROUND(E354*U354,2)</f>
        <v>26.08</v>
      </c>
      <c r="W354" s="152"/>
      <c r="X354" s="14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164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0"/>
      <c r="B355" s="151"/>
      <c r="C355" s="176" t="s">
        <v>592</v>
      </c>
      <c r="D355" s="153"/>
      <c r="E355" s="154">
        <v>18.63</v>
      </c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4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166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62">
        <v>124</v>
      </c>
      <c r="B356" s="163" t="s">
        <v>593</v>
      </c>
      <c r="C356" s="175" t="s">
        <v>594</v>
      </c>
      <c r="D356" s="164" t="s">
        <v>363</v>
      </c>
      <c r="E356" s="165">
        <v>20.9</v>
      </c>
      <c r="F356" s="166"/>
      <c r="G356" s="167"/>
      <c r="H356" s="152">
        <v>302.14999999999998</v>
      </c>
      <c r="I356" s="152">
        <f>ROUND(E356*H356,2)</f>
        <v>6314.94</v>
      </c>
      <c r="J356" s="152">
        <v>665.85</v>
      </c>
      <c r="K356" s="152">
        <f>ROUND(E356*J356,2)</f>
        <v>13916.27</v>
      </c>
      <c r="L356" s="152">
        <v>21</v>
      </c>
      <c r="M356" s="152">
        <f>G356*(1+L356/100)</f>
        <v>0</v>
      </c>
      <c r="N356" s="152">
        <v>1.9529999999999999E-2</v>
      </c>
      <c r="O356" s="152">
        <f>ROUND(E356*N356,2)</f>
        <v>0.41</v>
      </c>
      <c r="P356" s="152">
        <v>0</v>
      </c>
      <c r="Q356" s="152">
        <f>ROUND(E356*P356,2)</f>
        <v>0</v>
      </c>
      <c r="R356" s="152"/>
      <c r="S356" s="152" t="s">
        <v>162</v>
      </c>
      <c r="T356" s="152" t="s">
        <v>163</v>
      </c>
      <c r="U356" s="152">
        <v>1.4</v>
      </c>
      <c r="V356" s="152">
        <f>ROUND(E356*U356,2)</f>
        <v>29.26</v>
      </c>
      <c r="W356" s="152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164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0"/>
      <c r="B357" s="151"/>
      <c r="C357" s="176" t="s">
        <v>595</v>
      </c>
      <c r="D357" s="153"/>
      <c r="E357" s="154">
        <v>20.9</v>
      </c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4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166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68">
        <v>125</v>
      </c>
      <c r="B358" s="169" t="s">
        <v>596</v>
      </c>
      <c r="C358" s="177" t="s">
        <v>597</v>
      </c>
      <c r="D358" s="170" t="s">
        <v>0</v>
      </c>
      <c r="E358" s="171"/>
      <c r="F358" s="172"/>
      <c r="G358" s="173"/>
      <c r="H358" s="152">
        <v>0</v>
      </c>
      <c r="I358" s="152">
        <f>ROUND(E358*H358,2)</f>
        <v>0</v>
      </c>
      <c r="J358" s="152">
        <v>6.1</v>
      </c>
      <c r="K358" s="152">
        <f>ROUND(E358*J358,2)</f>
        <v>0</v>
      </c>
      <c r="L358" s="152">
        <v>21</v>
      </c>
      <c r="M358" s="152">
        <f>G358*(1+L358/100)</f>
        <v>0</v>
      </c>
      <c r="N358" s="152">
        <v>0</v>
      </c>
      <c r="O358" s="152">
        <f>ROUND(E358*N358,2)</f>
        <v>0</v>
      </c>
      <c r="P358" s="152">
        <v>0</v>
      </c>
      <c r="Q358" s="152">
        <f>ROUND(E358*P358,2)</f>
        <v>0</v>
      </c>
      <c r="R358" s="152"/>
      <c r="S358" s="152" t="s">
        <v>162</v>
      </c>
      <c r="T358" s="152" t="s">
        <v>163</v>
      </c>
      <c r="U358" s="152">
        <v>0</v>
      </c>
      <c r="V358" s="152">
        <f>ROUND(E358*U358,2)</f>
        <v>0</v>
      </c>
      <c r="W358" s="152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486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x14ac:dyDescent="0.2">
      <c r="A359" s="156" t="s">
        <v>157</v>
      </c>
      <c r="B359" s="157" t="s">
        <v>112</v>
      </c>
      <c r="C359" s="174" t="s">
        <v>113</v>
      </c>
      <c r="D359" s="158"/>
      <c r="E359" s="159"/>
      <c r="F359" s="160"/>
      <c r="G359" s="161"/>
      <c r="H359" s="155"/>
      <c r="I359" s="155">
        <f>SUM(I360:I365)</f>
        <v>11067.130000000001</v>
      </c>
      <c r="J359" s="155"/>
      <c r="K359" s="155">
        <f>SUM(K360:K365)</f>
        <v>5811.4699999999993</v>
      </c>
      <c r="L359" s="155"/>
      <c r="M359" s="155">
        <f>SUM(M360:M365)</f>
        <v>0</v>
      </c>
      <c r="N359" s="155"/>
      <c r="O359" s="155">
        <f>SUM(O360:O365)</f>
        <v>0.08</v>
      </c>
      <c r="P359" s="155"/>
      <c r="Q359" s="155">
        <f>SUM(Q360:Q365)</f>
        <v>0</v>
      </c>
      <c r="R359" s="155"/>
      <c r="S359" s="155"/>
      <c r="T359" s="155"/>
      <c r="U359" s="155"/>
      <c r="V359" s="155">
        <f>SUM(V360:V365)</f>
        <v>12.079999999999998</v>
      </c>
      <c r="W359" s="155"/>
      <c r="AG359" t="s">
        <v>158</v>
      </c>
    </row>
    <row r="360" spans="1:60" outlineLevel="1" x14ac:dyDescent="0.2">
      <c r="A360" s="168">
        <v>126</v>
      </c>
      <c r="B360" s="169" t="s">
        <v>598</v>
      </c>
      <c r="C360" s="177" t="s">
        <v>599</v>
      </c>
      <c r="D360" s="170" t="s">
        <v>290</v>
      </c>
      <c r="E360" s="171">
        <v>1</v>
      </c>
      <c r="F360" s="172"/>
      <c r="G360" s="173"/>
      <c r="H360" s="152">
        <v>400.56</v>
      </c>
      <c r="I360" s="152">
        <f t="shared" ref="I360:I365" si="0">ROUND(E360*H360,2)</f>
        <v>400.56</v>
      </c>
      <c r="J360" s="152">
        <v>245.44</v>
      </c>
      <c r="K360" s="152">
        <f t="shared" ref="K360:K365" si="1">ROUND(E360*J360,2)</f>
        <v>245.44</v>
      </c>
      <c r="L360" s="152">
        <v>21</v>
      </c>
      <c r="M360" s="152">
        <f t="shared" ref="M360:M365" si="2">G360*(1+L360/100)</f>
        <v>0</v>
      </c>
      <c r="N360" s="152">
        <v>2.7299999999999998E-3</v>
      </c>
      <c r="O360" s="152">
        <f t="shared" ref="O360:O365" si="3">ROUND(E360*N360,2)</f>
        <v>0</v>
      </c>
      <c r="P360" s="152">
        <v>0</v>
      </c>
      <c r="Q360" s="152">
        <f t="shared" ref="Q360:Q365" si="4">ROUND(E360*P360,2)</f>
        <v>0</v>
      </c>
      <c r="R360" s="152"/>
      <c r="S360" s="152" t="s">
        <v>162</v>
      </c>
      <c r="T360" s="152" t="s">
        <v>163</v>
      </c>
      <c r="U360" s="152">
        <v>0.51002999999999998</v>
      </c>
      <c r="V360" s="152">
        <f t="shared" ref="V360:V365" si="5">ROUND(E360*U360,2)</f>
        <v>0.51</v>
      </c>
      <c r="W360" s="152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164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68">
        <v>127</v>
      </c>
      <c r="B361" s="169" t="s">
        <v>600</v>
      </c>
      <c r="C361" s="177" t="s">
        <v>601</v>
      </c>
      <c r="D361" s="170" t="s">
        <v>290</v>
      </c>
      <c r="E361" s="171">
        <v>4</v>
      </c>
      <c r="F361" s="172"/>
      <c r="G361" s="173"/>
      <c r="H361" s="152">
        <v>1420.43</v>
      </c>
      <c r="I361" s="152">
        <f t="shared" si="0"/>
        <v>5681.72</v>
      </c>
      <c r="J361" s="152">
        <v>499.57</v>
      </c>
      <c r="K361" s="152">
        <f t="shared" si="1"/>
        <v>1998.28</v>
      </c>
      <c r="L361" s="152">
        <v>21</v>
      </c>
      <c r="M361" s="152">
        <f t="shared" si="2"/>
        <v>0</v>
      </c>
      <c r="N361" s="152">
        <v>1.115E-2</v>
      </c>
      <c r="O361" s="152">
        <f t="shared" si="3"/>
        <v>0.04</v>
      </c>
      <c r="P361" s="152">
        <v>0</v>
      </c>
      <c r="Q361" s="152">
        <f t="shared" si="4"/>
        <v>0</v>
      </c>
      <c r="R361" s="152"/>
      <c r="S361" s="152" t="s">
        <v>162</v>
      </c>
      <c r="T361" s="152" t="s">
        <v>163</v>
      </c>
      <c r="U361" s="152">
        <v>1.03155</v>
      </c>
      <c r="V361" s="152">
        <f t="shared" si="5"/>
        <v>4.13</v>
      </c>
      <c r="W361" s="152"/>
      <c r="X361" s="147"/>
      <c r="Y361" s="147"/>
      <c r="Z361" s="147"/>
      <c r="AA361" s="147"/>
      <c r="AB361" s="147"/>
      <c r="AC361" s="147"/>
      <c r="AD361" s="147"/>
      <c r="AE361" s="147"/>
      <c r="AF361" s="147"/>
      <c r="AG361" s="147" t="s">
        <v>164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68">
        <v>128</v>
      </c>
      <c r="B362" s="169" t="s">
        <v>602</v>
      </c>
      <c r="C362" s="177" t="s">
        <v>603</v>
      </c>
      <c r="D362" s="170" t="s">
        <v>363</v>
      </c>
      <c r="E362" s="171">
        <v>9.1999999999999993</v>
      </c>
      <c r="F362" s="172"/>
      <c r="G362" s="173"/>
      <c r="H362" s="152">
        <v>309.91000000000003</v>
      </c>
      <c r="I362" s="152">
        <f t="shared" si="0"/>
        <v>2851.17</v>
      </c>
      <c r="J362" s="152">
        <v>227.09</v>
      </c>
      <c r="K362" s="152">
        <f t="shared" si="1"/>
        <v>2089.23</v>
      </c>
      <c r="L362" s="152">
        <v>21</v>
      </c>
      <c r="M362" s="152">
        <f t="shared" si="2"/>
        <v>0</v>
      </c>
      <c r="N362" s="152">
        <v>3.0000000000000001E-3</v>
      </c>
      <c r="O362" s="152">
        <f t="shared" si="3"/>
        <v>0.03</v>
      </c>
      <c r="P362" s="152">
        <v>0</v>
      </c>
      <c r="Q362" s="152">
        <f t="shared" si="4"/>
        <v>0</v>
      </c>
      <c r="R362" s="152"/>
      <c r="S362" s="152" t="s">
        <v>162</v>
      </c>
      <c r="T362" s="152" t="s">
        <v>163</v>
      </c>
      <c r="U362" s="152">
        <v>0.47016000000000002</v>
      </c>
      <c r="V362" s="152">
        <f t="shared" si="5"/>
        <v>4.33</v>
      </c>
      <c r="W362" s="152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164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68">
        <v>129</v>
      </c>
      <c r="B363" s="169" t="s">
        <v>604</v>
      </c>
      <c r="C363" s="177" t="s">
        <v>605</v>
      </c>
      <c r="D363" s="170" t="s">
        <v>290</v>
      </c>
      <c r="E363" s="171">
        <v>1</v>
      </c>
      <c r="F363" s="172"/>
      <c r="G363" s="173"/>
      <c r="H363" s="152">
        <v>597.29</v>
      </c>
      <c r="I363" s="152">
        <f t="shared" si="0"/>
        <v>597.29</v>
      </c>
      <c r="J363" s="152">
        <v>476.71</v>
      </c>
      <c r="K363" s="152">
        <f t="shared" si="1"/>
        <v>476.71</v>
      </c>
      <c r="L363" s="152">
        <v>21</v>
      </c>
      <c r="M363" s="152">
        <f t="shared" si="2"/>
        <v>0</v>
      </c>
      <c r="N363" s="152">
        <v>4.0600000000000002E-3</v>
      </c>
      <c r="O363" s="152">
        <f t="shared" si="3"/>
        <v>0</v>
      </c>
      <c r="P363" s="152">
        <v>0</v>
      </c>
      <c r="Q363" s="152">
        <f t="shared" si="4"/>
        <v>0</v>
      </c>
      <c r="R363" s="152"/>
      <c r="S363" s="152" t="s">
        <v>162</v>
      </c>
      <c r="T363" s="152" t="s">
        <v>163</v>
      </c>
      <c r="U363" s="152">
        <v>0.98899000000000004</v>
      </c>
      <c r="V363" s="152">
        <f t="shared" si="5"/>
        <v>0.99</v>
      </c>
      <c r="W363" s="152"/>
      <c r="X363" s="147"/>
      <c r="Y363" s="147"/>
      <c r="Z363" s="147"/>
      <c r="AA363" s="147"/>
      <c r="AB363" s="147"/>
      <c r="AC363" s="147"/>
      <c r="AD363" s="147"/>
      <c r="AE363" s="147"/>
      <c r="AF363" s="147"/>
      <c r="AG363" s="147" t="s">
        <v>164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68">
        <v>130</v>
      </c>
      <c r="B364" s="169" t="s">
        <v>606</v>
      </c>
      <c r="C364" s="177" t="s">
        <v>607</v>
      </c>
      <c r="D364" s="170" t="s">
        <v>363</v>
      </c>
      <c r="E364" s="171">
        <v>3.7</v>
      </c>
      <c r="F364" s="172"/>
      <c r="G364" s="173"/>
      <c r="H364" s="152">
        <v>415.24</v>
      </c>
      <c r="I364" s="152">
        <f t="shared" si="0"/>
        <v>1536.39</v>
      </c>
      <c r="J364" s="152">
        <v>270.76</v>
      </c>
      <c r="K364" s="152">
        <f t="shared" si="1"/>
        <v>1001.81</v>
      </c>
      <c r="L364" s="152">
        <v>21</v>
      </c>
      <c r="M364" s="152">
        <f t="shared" si="2"/>
        <v>0</v>
      </c>
      <c r="N364" s="152">
        <v>3.0799999999999998E-3</v>
      </c>
      <c r="O364" s="152">
        <f t="shared" si="3"/>
        <v>0.01</v>
      </c>
      <c r="P364" s="152">
        <v>0</v>
      </c>
      <c r="Q364" s="152">
        <f t="shared" si="4"/>
        <v>0</v>
      </c>
      <c r="R364" s="152"/>
      <c r="S364" s="152" t="s">
        <v>162</v>
      </c>
      <c r="T364" s="152" t="s">
        <v>163</v>
      </c>
      <c r="U364" s="152">
        <v>0.57299999999999995</v>
      </c>
      <c r="V364" s="152">
        <f t="shared" si="5"/>
        <v>2.12</v>
      </c>
      <c r="W364" s="152"/>
      <c r="X364" s="14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164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68">
        <v>131</v>
      </c>
      <c r="B365" s="169" t="s">
        <v>608</v>
      </c>
      <c r="C365" s="177" t="s">
        <v>609</v>
      </c>
      <c r="D365" s="170" t="s">
        <v>0</v>
      </c>
      <c r="E365" s="171"/>
      <c r="F365" s="172"/>
      <c r="G365" s="173"/>
      <c r="H365" s="152">
        <v>0</v>
      </c>
      <c r="I365" s="152">
        <f t="shared" si="0"/>
        <v>0</v>
      </c>
      <c r="J365" s="152">
        <v>1.85</v>
      </c>
      <c r="K365" s="152">
        <f t="shared" si="1"/>
        <v>0</v>
      </c>
      <c r="L365" s="152">
        <v>21</v>
      </c>
      <c r="M365" s="152">
        <f t="shared" si="2"/>
        <v>0</v>
      </c>
      <c r="N365" s="152">
        <v>0</v>
      </c>
      <c r="O365" s="152">
        <f t="shared" si="3"/>
        <v>0</v>
      </c>
      <c r="P365" s="152">
        <v>0</v>
      </c>
      <c r="Q365" s="152">
        <f t="shared" si="4"/>
        <v>0</v>
      </c>
      <c r="R365" s="152"/>
      <c r="S365" s="152" t="s">
        <v>162</v>
      </c>
      <c r="T365" s="152" t="s">
        <v>162</v>
      </c>
      <c r="U365" s="152">
        <v>0</v>
      </c>
      <c r="V365" s="152">
        <f t="shared" si="5"/>
        <v>0</v>
      </c>
      <c r="W365" s="152"/>
      <c r="X365" s="14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486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x14ac:dyDescent="0.2">
      <c r="A366" s="156" t="s">
        <v>157</v>
      </c>
      <c r="B366" s="157" t="s">
        <v>114</v>
      </c>
      <c r="C366" s="174" t="s">
        <v>115</v>
      </c>
      <c r="D366" s="158"/>
      <c r="E366" s="159"/>
      <c r="F366" s="160"/>
      <c r="G366" s="161"/>
      <c r="H366" s="155"/>
      <c r="I366" s="155">
        <f>SUM(I367:I380)</f>
        <v>757.61</v>
      </c>
      <c r="J366" s="155"/>
      <c r="K366" s="155">
        <f>SUM(K367:K380)</f>
        <v>69819.100000000006</v>
      </c>
      <c r="L366" s="155"/>
      <c r="M366" s="155">
        <f>SUM(M367:M380)</f>
        <v>0</v>
      </c>
      <c r="N366" s="155"/>
      <c r="O366" s="155">
        <f>SUM(O367:O380)</f>
        <v>0.02</v>
      </c>
      <c r="P366" s="155"/>
      <c r="Q366" s="155">
        <f>SUM(Q367:Q380)</f>
        <v>0</v>
      </c>
      <c r="R366" s="155"/>
      <c r="S366" s="155"/>
      <c r="T366" s="155"/>
      <c r="U366" s="155"/>
      <c r="V366" s="155">
        <f>SUM(V367:V380)</f>
        <v>66.290000000000006</v>
      </c>
      <c r="W366" s="155"/>
      <c r="AG366" t="s">
        <v>158</v>
      </c>
    </row>
    <row r="367" spans="1:60" outlineLevel="1" x14ac:dyDescent="0.2">
      <c r="A367" s="162">
        <v>132</v>
      </c>
      <c r="B367" s="163" t="s">
        <v>610</v>
      </c>
      <c r="C367" s="175" t="s">
        <v>611</v>
      </c>
      <c r="D367" s="164" t="s">
        <v>212</v>
      </c>
      <c r="E367" s="165">
        <v>95.76</v>
      </c>
      <c r="F367" s="166"/>
      <c r="G367" s="167"/>
      <c r="H367" s="152">
        <v>5.83</v>
      </c>
      <c r="I367" s="152">
        <f>ROUND(E367*H367,2)</f>
        <v>558.28</v>
      </c>
      <c r="J367" s="152">
        <v>275.67</v>
      </c>
      <c r="K367" s="152">
        <f>ROUND(E367*J367,2)</f>
        <v>26398.16</v>
      </c>
      <c r="L367" s="152">
        <v>21</v>
      </c>
      <c r="M367" s="152">
        <f>G367*(1+L367/100)</f>
        <v>0</v>
      </c>
      <c r="N367" s="152">
        <v>1.9000000000000001E-4</v>
      </c>
      <c r="O367" s="152">
        <f>ROUND(E367*N367,2)</f>
        <v>0.02</v>
      </c>
      <c r="P367" s="152">
        <v>0</v>
      </c>
      <c r="Q367" s="152">
        <f>ROUND(E367*P367,2)</f>
        <v>0</v>
      </c>
      <c r="R367" s="152"/>
      <c r="S367" s="152" t="s">
        <v>162</v>
      </c>
      <c r="T367" s="152" t="s">
        <v>163</v>
      </c>
      <c r="U367" s="152">
        <v>0.60299999999999998</v>
      </c>
      <c r="V367" s="152">
        <f>ROUND(E367*U367,2)</f>
        <v>57.74</v>
      </c>
      <c r="W367" s="152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164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0"/>
      <c r="B368" s="151"/>
      <c r="C368" s="176" t="s">
        <v>612</v>
      </c>
      <c r="D368" s="153"/>
      <c r="E368" s="154">
        <v>54</v>
      </c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4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166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0"/>
      <c r="B369" s="151"/>
      <c r="C369" s="176" t="s">
        <v>613</v>
      </c>
      <c r="D369" s="153"/>
      <c r="E369" s="154">
        <v>48</v>
      </c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4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166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0"/>
      <c r="B370" s="151"/>
      <c r="C370" s="176" t="s">
        <v>614</v>
      </c>
      <c r="D370" s="153"/>
      <c r="E370" s="154">
        <v>3.6</v>
      </c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4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166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0"/>
      <c r="B371" s="151"/>
      <c r="C371" s="176" t="s">
        <v>615</v>
      </c>
      <c r="D371" s="153"/>
      <c r="E371" s="154">
        <v>1</v>
      </c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4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166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0"/>
      <c r="B372" s="151"/>
      <c r="C372" s="176" t="s">
        <v>616</v>
      </c>
      <c r="D372" s="153"/>
      <c r="E372" s="154">
        <v>0.46</v>
      </c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4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166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0"/>
      <c r="B373" s="151"/>
      <c r="C373" s="176" t="s">
        <v>617</v>
      </c>
      <c r="D373" s="153"/>
      <c r="E373" s="154">
        <v>0.26</v>
      </c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47"/>
      <c r="Y373" s="147"/>
      <c r="Z373" s="147"/>
      <c r="AA373" s="147"/>
      <c r="AB373" s="147"/>
      <c r="AC373" s="147"/>
      <c r="AD373" s="147"/>
      <c r="AE373" s="147"/>
      <c r="AF373" s="147"/>
      <c r="AG373" s="147" t="s">
        <v>166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0"/>
      <c r="B374" s="151"/>
      <c r="C374" s="176" t="s">
        <v>618</v>
      </c>
      <c r="D374" s="153"/>
      <c r="E374" s="154">
        <v>-5.76</v>
      </c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4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166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0"/>
      <c r="B375" s="151"/>
      <c r="C375" s="176" t="s">
        <v>619</v>
      </c>
      <c r="D375" s="153"/>
      <c r="E375" s="154">
        <v>-5.8</v>
      </c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166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62">
        <v>133</v>
      </c>
      <c r="B376" s="163" t="s">
        <v>620</v>
      </c>
      <c r="C376" s="175" t="s">
        <v>621</v>
      </c>
      <c r="D376" s="164" t="s">
        <v>212</v>
      </c>
      <c r="E376" s="165">
        <v>15.72</v>
      </c>
      <c r="F376" s="166"/>
      <c r="G376" s="167"/>
      <c r="H376" s="152">
        <v>12.68</v>
      </c>
      <c r="I376" s="152">
        <f>ROUND(E376*H376,2)</f>
        <v>199.33</v>
      </c>
      <c r="J376" s="152">
        <v>356.32</v>
      </c>
      <c r="K376" s="152">
        <f>ROUND(E376*J376,2)</f>
        <v>5601.35</v>
      </c>
      <c r="L376" s="152">
        <v>21</v>
      </c>
      <c r="M376" s="152">
        <f>G376*(1+L376/100)</f>
        <v>0</v>
      </c>
      <c r="N376" s="152">
        <v>2.9E-4</v>
      </c>
      <c r="O376" s="152">
        <f>ROUND(E376*N376,2)</f>
        <v>0</v>
      </c>
      <c r="P376" s="152">
        <v>0</v>
      </c>
      <c r="Q376" s="152">
        <f>ROUND(E376*P376,2)</f>
        <v>0</v>
      </c>
      <c r="R376" s="152"/>
      <c r="S376" s="152" t="s">
        <v>162</v>
      </c>
      <c r="T376" s="152" t="s">
        <v>163</v>
      </c>
      <c r="U376" s="152">
        <v>0.54400000000000004</v>
      </c>
      <c r="V376" s="152">
        <f>ROUND(E376*U376,2)</f>
        <v>8.5500000000000007</v>
      </c>
      <c r="W376" s="152"/>
      <c r="X376" s="14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164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0"/>
      <c r="B377" s="151"/>
      <c r="C377" s="176" t="s">
        <v>553</v>
      </c>
      <c r="D377" s="153"/>
      <c r="E377" s="154">
        <v>15.72</v>
      </c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4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166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62">
        <v>134</v>
      </c>
      <c r="B378" s="163" t="s">
        <v>622</v>
      </c>
      <c r="C378" s="175" t="s">
        <v>623</v>
      </c>
      <c r="D378" s="164" t="s">
        <v>624</v>
      </c>
      <c r="E378" s="165">
        <v>128.202</v>
      </c>
      <c r="F378" s="166"/>
      <c r="G378" s="167"/>
      <c r="H378" s="152">
        <v>0</v>
      </c>
      <c r="I378" s="152">
        <f>ROUND(E378*H378,2)</f>
        <v>0</v>
      </c>
      <c r="J378" s="152">
        <v>295</v>
      </c>
      <c r="K378" s="152">
        <f>ROUND(E378*J378,2)</f>
        <v>37819.589999999997</v>
      </c>
      <c r="L378" s="152">
        <v>21</v>
      </c>
      <c r="M378" s="152">
        <f>G378*(1+L378/100)</f>
        <v>0</v>
      </c>
      <c r="N378" s="152">
        <v>0</v>
      </c>
      <c r="O378" s="152">
        <f>ROUND(E378*N378,2)</f>
        <v>0</v>
      </c>
      <c r="P378" s="152">
        <v>0</v>
      </c>
      <c r="Q378" s="152">
        <f>ROUND(E378*P378,2)</f>
        <v>0</v>
      </c>
      <c r="R378" s="152"/>
      <c r="S378" s="152" t="s">
        <v>231</v>
      </c>
      <c r="T378" s="152" t="s">
        <v>163</v>
      </c>
      <c r="U378" s="152">
        <v>0</v>
      </c>
      <c r="V378" s="152">
        <f>ROUND(E378*U378,2)</f>
        <v>0</v>
      </c>
      <c r="W378" s="152"/>
      <c r="X378" s="14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164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0"/>
      <c r="B379" s="151"/>
      <c r="C379" s="176" t="s">
        <v>625</v>
      </c>
      <c r="D379" s="153"/>
      <c r="E379" s="154">
        <v>128.202</v>
      </c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4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166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68">
        <v>135</v>
      </c>
      <c r="B380" s="169" t="s">
        <v>626</v>
      </c>
      <c r="C380" s="177" t="s">
        <v>627</v>
      </c>
      <c r="D380" s="170" t="s">
        <v>0</v>
      </c>
      <c r="E380" s="171"/>
      <c r="F380" s="172"/>
      <c r="G380" s="173"/>
      <c r="H380" s="152">
        <v>0</v>
      </c>
      <c r="I380" s="152">
        <f>ROUND(E380*H380,2)</f>
        <v>0</v>
      </c>
      <c r="J380" s="152">
        <v>1.05</v>
      </c>
      <c r="K380" s="152">
        <f>ROUND(E380*J380,2)</f>
        <v>0</v>
      </c>
      <c r="L380" s="152">
        <v>21</v>
      </c>
      <c r="M380" s="152">
        <f>G380*(1+L380/100)</f>
        <v>0</v>
      </c>
      <c r="N380" s="152">
        <v>0</v>
      </c>
      <c r="O380" s="152">
        <f>ROUND(E380*N380,2)</f>
        <v>0</v>
      </c>
      <c r="P380" s="152">
        <v>0</v>
      </c>
      <c r="Q380" s="152">
        <f>ROUND(E380*P380,2)</f>
        <v>0</v>
      </c>
      <c r="R380" s="152"/>
      <c r="S380" s="152" t="s">
        <v>162</v>
      </c>
      <c r="T380" s="152" t="s">
        <v>162</v>
      </c>
      <c r="U380" s="152">
        <v>0</v>
      </c>
      <c r="V380" s="152">
        <f>ROUND(E380*U380,2)</f>
        <v>0</v>
      </c>
      <c r="W380" s="152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486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x14ac:dyDescent="0.2">
      <c r="A381" s="156" t="s">
        <v>157</v>
      </c>
      <c r="B381" s="157" t="s">
        <v>116</v>
      </c>
      <c r="C381" s="174" t="s">
        <v>117</v>
      </c>
      <c r="D381" s="158"/>
      <c r="E381" s="159"/>
      <c r="F381" s="160"/>
      <c r="G381" s="161"/>
      <c r="H381" s="155"/>
      <c r="I381" s="155">
        <f>SUM(I382:I398)</f>
        <v>0</v>
      </c>
      <c r="J381" s="155"/>
      <c r="K381" s="155">
        <f>SUM(K382:K398)</f>
        <v>239199.91999999998</v>
      </c>
      <c r="L381" s="155"/>
      <c r="M381" s="155">
        <f>SUM(M382:M398)</f>
        <v>0</v>
      </c>
      <c r="N381" s="155"/>
      <c r="O381" s="155">
        <f>SUM(O382:O398)</f>
        <v>0</v>
      </c>
      <c r="P381" s="155"/>
      <c r="Q381" s="155">
        <f>SUM(Q382:Q398)</f>
        <v>0</v>
      </c>
      <c r="R381" s="155"/>
      <c r="S381" s="155"/>
      <c r="T381" s="155"/>
      <c r="U381" s="155"/>
      <c r="V381" s="155">
        <f>SUM(V382:V398)</f>
        <v>0</v>
      </c>
      <c r="W381" s="155"/>
      <c r="AG381" t="s">
        <v>158</v>
      </c>
    </row>
    <row r="382" spans="1:60" outlineLevel="1" x14ac:dyDescent="0.2">
      <c r="A382" s="162">
        <v>136</v>
      </c>
      <c r="B382" s="163" t="s">
        <v>628</v>
      </c>
      <c r="C382" s="175" t="s">
        <v>629</v>
      </c>
      <c r="D382" s="164" t="s">
        <v>630</v>
      </c>
      <c r="E382" s="165">
        <v>1541.182</v>
      </c>
      <c r="F382" s="166"/>
      <c r="G382" s="167"/>
      <c r="H382" s="152">
        <v>0</v>
      </c>
      <c r="I382" s="152">
        <f>ROUND(E382*H382,2)</f>
        <v>0</v>
      </c>
      <c r="J382" s="152">
        <v>125</v>
      </c>
      <c r="K382" s="152">
        <f>ROUND(E382*J382,2)</f>
        <v>192647.75</v>
      </c>
      <c r="L382" s="152">
        <v>21</v>
      </c>
      <c r="M382" s="152">
        <f>G382*(1+L382/100)</f>
        <v>0</v>
      </c>
      <c r="N382" s="152">
        <v>0</v>
      </c>
      <c r="O382" s="152">
        <f>ROUND(E382*N382,2)</f>
        <v>0</v>
      </c>
      <c r="P382" s="152">
        <v>0</v>
      </c>
      <c r="Q382" s="152">
        <f>ROUND(E382*P382,2)</f>
        <v>0</v>
      </c>
      <c r="R382" s="152"/>
      <c r="S382" s="152" t="s">
        <v>231</v>
      </c>
      <c r="T382" s="152" t="s">
        <v>163</v>
      </c>
      <c r="U382" s="152">
        <v>0</v>
      </c>
      <c r="V382" s="152">
        <f>ROUND(E382*U382,2)</f>
        <v>0</v>
      </c>
      <c r="W382" s="152"/>
      <c r="X382" s="14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164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0"/>
      <c r="B383" s="151"/>
      <c r="C383" s="176" t="s">
        <v>631</v>
      </c>
      <c r="D383" s="153"/>
      <c r="E383" s="154">
        <v>327.88799999999998</v>
      </c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166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ht="22.5" outlineLevel="1" x14ac:dyDescent="0.2">
      <c r="A384" s="150"/>
      <c r="B384" s="151"/>
      <c r="C384" s="176" t="s">
        <v>632</v>
      </c>
      <c r="D384" s="153"/>
      <c r="E384" s="154">
        <v>962.91800000000001</v>
      </c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4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166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ht="22.5" outlineLevel="1" x14ac:dyDescent="0.2">
      <c r="A385" s="150"/>
      <c r="B385" s="151"/>
      <c r="C385" s="176" t="s">
        <v>633</v>
      </c>
      <c r="D385" s="153"/>
      <c r="E385" s="154">
        <v>200.376</v>
      </c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166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0"/>
      <c r="B386" s="151"/>
      <c r="C386" s="176" t="s">
        <v>634</v>
      </c>
      <c r="D386" s="153"/>
      <c r="E386" s="154">
        <v>50</v>
      </c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166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0"/>
      <c r="B387" s="151"/>
      <c r="C387" s="176" t="s">
        <v>635</v>
      </c>
      <c r="D387" s="153"/>
      <c r="E387" s="154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166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68">
        <v>137</v>
      </c>
      <c r="B388" s="169" t="s">
        <v>636</v>
      </c>
      <c r="C388" s="177" t="s">
        <v>637</v>
      </c>
      <c r="D388" s="170" t="s">
        <v>230</v>
      </c>
      <c r="E388" s="171">
        <v>1</v>
      </c>
      <c r="F388" s="172"/>
      <c r="G388" s="173"/>
      <c r="H388" s="152">
        <v>0</v>
      </c>
      <c r="I388" s="152">
        <f>ROUND(E388*H388,2)</f>
        <v>0</v>
      </c>
      <c r="J388" s="152">
        <v>15500</v>
      </c>
      <c r="K388" s="152">
        <f>ROUND(E388*J388,2)</f>
        <v>15500</v>
      </c>
      <c r="L388" s="152">
        <v>21</v>
      </c>
      <c r="M388" s="152">
        <f>G388*(1+L388/100)</f>
        <v>0</v>
      </c>
      <c r="N388" s="152">
        <v>0</v>
      </c>
      <c r="O388" s="152">
        <f>ROUND(E388*N388,2)</f>
        <v>0</v>
      </c>
      <c r="P388" s="152">
        <v>0</v>
      </c>
      <c r="Q388" s="152">
        <f>ROUND(E388*P388,2)</f>
        <v>0</v>
      </c>
      <c r="R388" s="152"/>
      <c r="S388" s="152" t="s">
        <v>231</v>
      </c>
      <c r="T388" s="152" t="s">
        <v>163</v>
      </c>
      <c r="U388" s="152">
        <v>0</v>
      </c>
      <c r="V388" s="152">
        <f>ROUND(E388*U388,2)</f>
        <v>0</v>
      </c>
      <c r="W388" s="152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164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62">
        <v>138</v>
      </c>
      <c r="B389" s="163" t="s">
        <v>638</v>
      </c>
      <c r="C389" s="175" t="s">
        <v>639</v>
      </c>
      <c r="D389" s="164" t="s">
        <v>624</v>
      </c>
      <c r="E389" s="165">
        <v>29.294499999999999</v>
      </c>
      <c r="F389" s="166"/>
      <c r="G389" s="167"/>
      <c r="H389" s="152">
        <v>0</v>
      </c>
      <c r="I389" s="152">
        <f>ROUND(E389*H389,2)</f>
        <v>0</v>
      </c>
      <c r="J389" s="152">
        <v>1060</v>
      </c>
      <c r="K389" s="152">
        <f>ROUND(E389*J389,2)</f>
        <v>31052.17</v>
      </c>
      <c r="L389" s="152">
        <v>21</v>
      </c>
      <c r="M389" s="152">
        <f>G389*(1+L389/100)</f>
        <v>0</v>
      </c>
      <c r="N389" s="152">
        <v>0</v>
      </c>
      <c r="O389" s="152">
        <f>ROUND(E389*N389,2)</f>
        <v>0</v>
      </c>
      <c r="P389" s="152">
        <v>0</v>
      </c>
      <c r="Q389" s="152">
        <f>ROUND(E389*P389,2)</f>
        <v>0</v>
      </c>
      <c r="R389" s="152"/>
      <c r="S389" s="152" t="s">
        <v>231</v>
      </c>
      <c r="T389" s="152" t="s">
        <v>163</v>
      </c>
      <c r="U389" s="152">
        <v>0</v>
      </c>
      <c r="V389" s="152">
        <f>ROUND(E389*U389,2)</f>
        <v>0</v>
      </c>
      <c r="W389" s="152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164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0"/>
      <c r="B390" s="151"/>
      <c r="C390" s="176" t="s">
        <v>640</v>
      </c>
      <c r="D390" s="153"/>
      <c r="E390" s="154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47"/>
      <c r="Y390" s="147"/>
      <c r="Z390" s="147"/>
      <c r="AA390" s="147"/>
      <c r="AB390" s="147"/>
      <c r="AC390" s="147"/>
      <c r="AD390" s="147"/>
      <c r="AE390" s="147"/>
      <c r="AF390" s="147"/>
      <c r="AG390" s="147" t="s">
        <v>166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0"/>
      <c r="B391" s="151"/>
      <c r="C391" s="176" t="s">
        <v>641</v>
      </c>
      <c r="D391" s="153"/>
      <c r="E391" s="154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4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166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0"/>
      <c r="B392" s="151"/>
      <c r="C392" s="176" t="s">
        <v>642</v>
      </c>
      <c r="D392" s="153"/>
      <c r="E392" s="154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166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0"/>
      <c r="B393" s="151"/>
      <c r="C393" s="176" t="s">
        <v>643</v>
      </c>
      <c r="D393" s="153"/>
      <c r="E393" s="154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166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0"/>
      <c r="B394" s="151"/>
      <c r="C394" s="176" t="s">
        <v>644</v>
      </c>
      <c r="D394" s="153"/>
      <c r="E394" s="154">
        <v>9.6937499999999996</v>
      </c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4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166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0"/>
      <c r="B395" s="151"/>
      <c r="C395" s="176" t="s">
        <v>645</v>
      </c>
      <c r="D395" s="153"/>
      <c r="E395" s="154">
        <v>9.9757499999999997</v>
      </c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4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166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ht="22.5" outlineLevel="1" x14ac:dyDescent="0.2">
      <c r="A396" s="150"/>
      <c r="B396" s="151"/>
      <c r="C396" s="176" t="s">
        <v>646</v>
      </c>
      <c r="D396" s="153"/>
      <c r="E396" s="154">
        <v>10.725</v>
      </c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4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166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0"/>
      <c r="B397" s="151"/>
      <c r="C397" s="176" t="s">
        <v>647</v>
      </c>
      <c r="D397" s="153"/>
      <c r="E397" s="154">
        <v>-1.1000000000000001</v>
      </c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166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68">
        <v>139</v>
      </c>
      <c r="B398" s="169" t="s">
        <v>648</v>
      </c>
      <c r="C398" s="177" t="s">
        <v>649</v>
      </c>
      <c r="D398" s="170" t="s">
        <v>0</v>
      </c>
      <c r="E398" s="171"/>
      <c r="F398" s="172"/>
      <c r="G398" s="173"/>
      <c r="H398" s="152">
        <v>0</v>
      </c>
      <c r="I398" s="152">
        <f>ROUND(E398*H398,2)</f>
        <v>0</v>
      </c>
      <c r="J398" s="152">
        <v>1.8</v>
      </c>
      <c r="K398" s="152">
        <f>ROUND(E398*J398,2)</f>
        <v>0</v>
      </c>
      <c r="L398" s="152">
        <v>21</v>
      </c>
      <c r="M398" s="152">
        <f>G398*(1+L398/100)</f>
        <v>0</v>
      </c>
      <c r="N398" s="152">
        <v>0</v>
      </c>
      <c r="O398" s="152">
        <f>ROUND(E398*N398,2)</f>
        <v>0</v>
      </c>
      <c r="P398" s="152">
        <v>0</v>
      </c>
      <c r="Q398" s="152">
        <f>ROUND(E398*P398,2)</f>
        <v>0</v>
      </c>
      <c r="R398" s="152"/>
      <c r="S398" s="152" t="s">
        <v>162</v>
      </c>
      <c r="T398" s="152" t="s">
        <v>163</v>
      </c>
      <c r="U398" s="152">
        <v>0</v>
      </c>
      <c r="V398" s="152">
        <f>ROUND(E398*U398,2)</f>
        <v>0</v>
      </c>
      <c r="W398" s="152"/>
      <c r="X398" s="14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486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x14ac:dyDescent="0.2">
      <c r="A399" s="156" t="s">
        <v>157</v>
      </c>
      <c r="B399" s="157" t="s">
        <v>118</v>
      </c>
      <c r="C399" s="174" t="s">
        <v>119</v>
      </c>
      <c r="D399" s="158"/>
      <c r="E399" s="159"/>
      <c r="F399" s="160"/>
      <c r="G399" s="161"/>
      <c r="H399" s="155"/>
      <c r="I399" s="155">
        <f>SUM(I400:I404)</f>
        <v>4138.1400000000003</v>
      </c>
      <c r="J399" s="155"/>
      <c r="K399" s="155">
        <f>SUM(K400:K404)</f>
        <v>6112.2</v>
      </c>
      <c r="L399" s="155"/>
      <c r="M399" s="155">
        <f>SUM(M400:M404)</f>
        <v>0</v>
      </c>
      <c r="N399" s="155"/>
      <c r="O399" s="155">
        <f>SUM(O400:O404)</f>
        <v>0.49</v>
      </c>
      <c r="P399" s="155"/>
      <c r="Q399" s="155">
        <f>SUM(Q400:Q404)</f>
        <v>0</v>
      </c>
      <c r="R399" s="155"/>
      <c r="S399" s="155"/>
      <c r="T399" s="155"/>
      <c r="U399" s="155"/>
      <c r="V399" s="155">
        <f>SUM(V400:V404)</f>
        <v>11.19</v>
      </c>
      <c r="W399" s="155"/>
      <c r="AG399" t="s">
        <v>158</v>
      </c>
    </row>
    <row r="400" spans="1:60" ht="22.5" outlineLevel="1" x14ac:dyDescent="0.2">
      <c r="A400" s="162">
        <v>140</v>
      </c>
      <c r="B400" s="163" t="s">
        <v>650</v>
      </c>
      <c r="C400" s="175" t="s">
        <v>651</v>
      </c>
      <c r="D400" s="164" t="s">
        <v>363</v>
      </c>
      <c r="E400" s="165">
        <v>34</v>
      </c>
      <c r="F400" s="166"/>
      <c r="G400" s="167"/>
      <c r="H400" s="152">
        <v>10.83</v>
      </c>
      <c r="I400" s="152">
        <f>ROUND(E400*H400,2)</f>
        <v>368.22</v>
      </c>
      <c r="J400" s="152">
        <v>162.16999999999999</v>
      </c>
      <c r="K400" s="152">
        <f>ROUND(E400*J400,2)</f>
        <v>5513.78</v>
      </c>
      <c r="L400" s="152">
        <v>21</v>
      </c>
      <c r="M400" s="152">
        <f>G400*(1+L400/100)</f>
        <v>0</v>
      </c>
      <c r="N400" s="152">
        <v>1.035E-2</v>
      </c>
      <c r="O400" s="152">
        <f>ROUND(E400*N400,2)</f>
        <v>0.35</v>
      </c>
      <c r="P400" s="152">
        <v>0</v>
      </c>
      <c r="Q400" s="152">
        <f>ROUND(E400*P400,2)</f>
        <v>0</v>
      </c>
      <c r="R400" s="152"/>
      <c r="S400" s="152" t="s">
        <v>162</v>
      </c>
      <c r="T400" s="152" t="s">
        <v>163</v>
      </c>
      <c r="U400" s="152">
        <v>0.32900000000000001</v>
      </c>
      <c r="V400" s="152">
        <f>ROUND(E400*U400,2)</f>
        <v>11.19</v>
      </c>
      <c r="W400" s="152"/>
      <c r="X400" s="14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164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0"/>
      <c r="B401" s="151"/>
      <c r="C401" s="176" t="s">
        <v>652</v>
      </c>
      <c r="D401" s="153"/>
      <c r="E401" s="154">
        <v>34</v>
      </c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166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62">
        <v>141</v>
      </c>
      <c r="B402" s="163" t="s">
        <v>653</v>
      </c>
      <c r="C402" s="175" t="s">
        <v>654</v>
      </c>
      <c r="D402" s="164" t="s">
        <v>212</v>
      </c>
      <c r="E402" s="165">
        <v>7.14</v>
      </c>
      <c r="F402" s="166"/>
      <c r="G402" s="167"/>
      <c r="H402" s="152">
        <v>528</v>
      </c>
      <c r="I402" s="152">
        <f>ROUND(E402*H402,2)</f>
        <v>3769.92</v>
      </c>
      <c r="J402" s="152">
        <v>0</v>
      </c>
      <c r="K402" s="152">
        <f>ROUND(E402*J402,2)</f>
        <v>0</v>
      </c>
      <c r="L402" s="152">
        <v>21</v>
      </c>
      <c r="M402" s="152">
        <f>G402*(1+L402/100)</f>
        <v>0</v>
      </c>
      <c r="N402" s="152">
        <v>1.9199999999999998E-2</v>
      </c>
      <c r="O402" s="152">
        <f>ROUND(E402*N402,2)</f>
        <v>0.14000000000000001</v>
      </c>
      <c r="P402" s="152">
        <v>0</v>
      </c>
      <c r="Q402" s="152">
        <f>ROUND(E402*P402,2)</f>
        <v>0</v>
      </c>
      <c r="R402" s="152" t="s">
        <v>504</v>
      </c>
      <c r="S402" s="152" t="s">
        <v>162</v>
      </c>
      <c r="T402" s="152" t="s">
        <v>163</v>
      </c>
      <c r="U402" s="152">
        <v>0</v>
      </c>
      <c r="V402" s="152">
        <f>ROUND(E402*U402,2)</f>
        <v>0</v>
      </c>
      <c r="W402" s="152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505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0"/>
      <c r="B403" s="151"/>
      <c r="C403" s="176" t="s">
        <v>655</v>
      </c>
      <c r="D403" s="153"/>
      <c r="E403" s="154">
        <v>7.14</v>
      </c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166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68">
        <v>142</v>
      </c>
      <c r="B404" s="169" t="s">
        <v>656</v>
      </c>
      <c r="C404" s="177" t="s">
        <v>657</v>
      </c>
      <c r="D404" s="170" t="s">
        <v>0</v>
      </c>
      <c r="E404" s="171">
        <v>96.519199999999998</v>
      </c>
      <c r="F404" s="172"/>
      <c r="G404" s="173"/>
      <c r="H404" s="152">
        <v>0</v>
      </c>
      <c r="I404" s="152">
        <f>ROUND(E404*H404,2)</f>
        <v>0</v>
      </c>
      <c r="J404" s="152">
        <v>6.2</v>
      </c>
      <c r="K404" s="152">
        <f>ROUND(E404*J404,2)</f>
        <v>598.41999999999996</v>
      </c>
      <c r="L404" s="152">
        <v>21</v>
      </c>
      <c r="M404" s="152">
        <f>G404*(1+L404/100)</f>
        <v>0</v>
      </c>
      <c r="N404" s="152">
        <v>0</v>
      </c>
      <c r="O404" s="152">
        <f>ROUND(E404*N404,2)</f>
        <v>0</v>
      </c>
      <c r="P404" s="152">
        <v>0</v>
      </c>
      <c r="Q404" s="152">
        <f>ROUND(E404*P404,2)</f>
        <v>0</v>
      </c>
      <c r="R404" s="152"/>
      <c r="S404" s="152" t="s">
        <v>162</v>
      </c>
      <c r="T404" s="152" t="s">
        <v>163</v>
      </c>
      <c r="U404" s="152">
        <v>0</v>
      </c>
      <c r="V404" s="152">
        <f>ROUND(E404*U404,2)</f>
        <v>0</v>
      </c>
      <c r="W404" s="152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486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x14ac:dyDescent="0.2">
      <c r="A405" s="156" t="s">
        <v>157</v>
      </c>
      <c r="B405" s="157" t="s">
        <v>120</v>
      </c>
      <c r="C405" s="174" t="s">
        <v>121</v>
      </c>
      <c r="D405" s="158"/>
      <c r="E405" s="159"/>
      <c r="F405" s="160"/>
      <c r="G405" s="161"/>
      <c r="H405" s="155"/>
      <c r="I405" s="155">
        <f>SUM(I406:I411)</f>
        <v>20100.990000000002</v>
      </c>
      <c r="J405" s="155"/>
      <c r="K405" s="155">
        <f>SUM(K406:K411)</f>
        <v>24232.46</v>
      </c>
      <c r="L405" s="155"/>
      <c r="M405" s="155">
        <f>SUM(M406:M411)</f>
        <v>0</v>
      </c>
      <c r="N405" s="155"/>
      <c r="O405" s="155">
        <f>SUM(O406:O411)</f>
        <v>0.1</v>
      </c>
      <c r="P405" s="155"/>
      <c r="Q405" s="155">
        <f>SUM(Q406:Q411)</f>
        <v>0</v>
      </c>
      <c r="R405" s="155"/>
      <c r="S405" s="155"/>
      <c r="T405" s="155"/>
      <c r="U405" s="155"/>
      <c r="V405" s="155">
        <f>SUM(V406:V411)</f>
        <v>54.87</v>
      </c>
      <c r="W405" s="155"/>
      <c r="AG405" t="s">
        <v>158</v>
      </c>
    </row>
    <row r="406" spans="1:60" outlineLevel="1" x14ac:dyDescent="0.2">
      <c r="A406" s="162">
        <v>143</v>
      </c>
      <c r="B406" s="163" t="s">
        <v>658</v>
      </c>
      <c r="C406" s="175" t="s">
        <v>659</v>
      </c>
      <c r="D406" s="164" t="s">
        <v>212</v>
      </c>
      <c r="E406" s="165">
        <v>72.916849999999997</v>
      </c>
      <c r="F406" s="166"/>
      <c r="G406" s="167"/>
      <c r="H406" s="152">
        <v>275.67</v>
      </c>
      <c r="I406" s="152">
        <f>ROUND(E406*H406,2)</f>
        <v>20100.990000000002</v>
      </c>
      <c r="J406" s="152">
        <v>332.33</v>
      </c>
      <c r="K406" s="152">
        <f>ROUND(E406*J406,2)</f>
        <v>24232.46</v>
      </c>
      <c r="L406" s="152">
        <v>21</v>
      </c>
      <c r="M406" s="152">
        <f>G406*(1+L406/100)</f>
        <v>0</v>
      </c>
      <c r="N406" s="152">
        <v>1.3500000000000001E-3</v>
      </c>
      <c r="O406" s="152">
        <f>ROUND(E406*N406,2)</f>
        <v>0.1</v>
      </c>
      <c r="P406" s="152">
        <v>0</v>
      </c>
      <c r="Q406" s="152">
        <f>ROUND(E406*P406,2)</f>
        <v>0</v>
      </c>
      <c r="R406" s="152"/>
      <c r="S406" s="152" t="s">
        <v>162</v>
      </c>
      <c r="T406" s="152" t="s">
        <v>163</v>
      </c>
      <c r="U406" s="152">
        <v>0.75249999999999995</v>
      </c>
      <c r="V406" s="152">
        <f>ROUND(E406*U406,2)</f>
        <v>54.87</v>
      </c>
      <c r="W406" s="152"/>
      <c r="X406" s="14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164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0"/>
      <c r="B407" s="151"/>
      <c r="C407" s="176" t="s">
        <v>660</v>
      </c>
      <c r="D407" s="153"/>
      <c r="E407" s="154">
        <v>66.989999999999995</v>
      </c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4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166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0"/>
      <c r="B408" s="151"/>
      <c r="C408" s="176" t="s">
        <v>661</v>
      </c>
      <c r="D408" s="153"/>
      <c r="E408" s="154">
        <v>3.3149999999999999</v>
      </c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4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166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0"/>
      <c r="B409" s="151"/>
      <c r="C409" s="176" t="s">
        <v>662</v>
      </c>
      <c r="D409" s="153"/>
      <c r="E409" s="154">
        <v>1.81185</v>
      </c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166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0"/>
      <c r="B410" s="151"/>
      <c r="C410" s="176" t="s">
        <v>344</v>
      </c>
      <c r="D410" s="153"/>
      <c r="E410" s="154">
        <v>0.8</v>
      </c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166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68">
        <v>144</v>
      </c>
      <c r="B411" s="169" t="s">
        <v>663</v>
      </c>
      <c r="C411" s="177" t="s">
        <v>664</v>
      </c>
      <c r="D411" s="170" t="s">
        <v>0</v>
      </c>
      <c r="E411" s="171"/>
      <c r="F411" s="172"/>
      <c r="G411" s="173"/>
      <c r="H411" s="152">
        <v>0</v>
      </c>
      <c r="I411" s="152">
        <f>ROUND(E411*H411,2)</f>
        <v>0</v>
      </c>
      <c r="J411" s="152">
        <v>0.93</v>
      </c>
      <c r="K411" s="152">
        <f>ROUND(E411*J411,2)</f>
        <v>0</v>
      </c>
      <c r="L411" s="152">
        <v>21</v>
      </c>
      <c r="M411" s="152">
        <f>G411*(1+L411/100)</f>
        <v>0</v>
      </c>
      <c r="N411" s="152">
        <v>0</v>
      </c>
      <c r="O411" s="152">
        <f>ROUND(E411*N411,2)</f>
        <v>0</v>
      </c>
      <c r="P411" s="152">
        <v>0</v>
      </c>
      <c r="Q411" s="152">
        <f>ROUND(E411*P411,2)</f>
        <v>0</v>
      </c>
      <c r="R411" s="152"/>
      <c r="S411" s="152" t="s">
        <v>162</v>
      </c>
      <c r="T411" s="152" t="s">
        <v>162</v>
      </c>
      <c r="U411" s="152">
        <v>0</v>
      </c>
      <c r="V411" s="152">
        <f>ROUND(E411*U411,2)</f>
        <v>0</v>
      </c>
      <c r="W411" s="152"/>
      <c r="X411" s="147"/>
      <c r="Y411" s="147"/>
      <c r="Z411" s="147"/>
      <c r="AA411" s="147"/>
      <c r="AB411" s="147"/>
      <c r="AC411" s="147"/>
      <c r="AD411" s="147"/>
      <c r="AE411" s="147"/>
      <c r="AF411" s="147"/>
      <c r="AG411" s="147" t="s">
        <v>486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x14ac:dyDescent="0.2">
      <c r="A412" s="156" t="s">
        <v>157</v>
      </c>
      <c r="B412" s="157" t="s">
        <v>124</v>
      </c>
      <c r="C412" s="174" t="s">
        <v>125</v>
      </c>
      <c r="D412" s="158"/>
      <c r="E412" s="159"/>
      <c r="F412" s="160"/>
      <c r="G412" s="161"/>
      <c r="H412" s="155"/>
      <c r="I412" s="155">
        <f>SUM(I413:I415)</f>
        <v>0</v>
      </c>
      <c r="J412" s="155"/>
      <c r="K412" s="155">
        <f>SUM(K413:K415)</f>
        <v>6192.66</v>
      </c>
      <c r="L412" s="155"/>
      <c r="M412" s="155">
        <f>SUM(M413:M415)</f>
        <v>0</v>
      </c>
      <c r="N412" s="155"/>
      <c r="O412" s="155">
        <f>SUM(O413:O415)</f>
        <v>0</v>
      </c>
      <c r="P412" s="155"/>
      <c r="Q412" s="155">
        <f>SUM(Q413:Q415)</f>
        <v>0</v>
      </c>
      <c r="R412" s="155"/>
      <c r="S412" s="155"/>
      <c r="T412" s="155"/>
      <c r="U412" s="155"/>
      <c r="V412" s="155">
        <f>SUM(V413:V415)</f>
        <v>0</v>
      </c>
      <c r="W412" s="155"/>
      <c r="AG412" t="s">
        <v>158</v>
      </c>
    </row>
    <row r="413" spans="1:60" ht="22.5" outlineLevel="1" x14ac:dyDescent="0.2">
      <c r="A413" s="162">
        <v>145</v>
      </c>
      <c r="B413" s="163" t="s">
        <v>665</v>
      </c>
      <c r="C413" s="175" t="s">
        <v>666</v>
      </c>
      <c r="D413" s="164" t="s">
        <v>624</v>
      </c>
      <c r="E413" s="165">
        <v>91.068600000000004</v>
      </c>
      <c r="F413" s="166"/>
      <c r="G413" s="167"/>
      <c r="H413" s="152">
        <v>0</v>
      </c>
      <c r="I413" s="152">
        <f>ROUND(E413*H413,2)</f>
        <v>0</v>
      </c>
      <c r="J413" s="152">
        <v>68</v>
      </c>
      <c r="K413" s="152">
        <f>ROUND(E413*J413,2)</f>
        <v>6192.66</v>
      </c>
      <c r="L413" s="152">
        <v>21</v>
      </c>
      <c r="M413" s="152">
        <f>G413*(1+L413/100)</f>
        <v>0</v>
      </c>
      <c r="N413" s="152">
        <v>0</v>
      </c>
      <c r="O413" s="152">
        <f>ROUND(E413*N413,2)</f>
        <v>0</v>
      </c>
      <c r="P413" s="152">
        <v>0</v>
      </c>
      <c r="Q413" s="152">
        <f>ROUND(E413*P413,2)</f>
        <v>0</v>
      </c>
      <c r="R413" s="152"/>
      <c r="S413" s="152" t="s">
        <v>231</v>
      </c>
      <c r="T413" s="152" t="s">
        <v>163</v>
      </c>
      <c r="U413" s="152">
        <v>0</v>
      </c>
      <c r="V413" s="152">
        <f>ROUND(E413*U413,2)</f>
        <v>0</v>
      </c>
      <c r="W413" s="152"/>
      <c r="X413" s="14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164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0"/>
      <c r="B414" s="151"/>
      <c r="C414" s="176" t="s">
        <v>667</v>
      </c>
      <c r="D414" s="153"/>
      <c r="E414" s="154"/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166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0"/>
      <c r="B415" s="151"/>
      <c r="C415" s="176" t="s">
        <v>668</v>
      </c>
      <c r="D415" s="153"/>
      <c r="E415" s="154">
        <v>91.068600000000004</v>
      </c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47"/>
      <c r="Y415" s="147"/>
      <c r="Z415" s="147"/>
      <c r="AA415" s="147"/>
      <c r="AB415" s="147"/>
      <c r="AC415" s="147"/>
      <c r="AD415" s="147"/>
      <c r="AE415" s="147"/>
      <c r="AF415" s="147"/>
      <c r="AG415" s="147" t="s">
        <v>166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x14ac:dyDescent="0.2">
      <c r="A416" s="156" t="s">
        <v>157</v>
      </c>
      <c r="B416" s="157" t="s">
        <v>126</v>
      </c>
      <c r="C416" s="174" t="s">
        <v>127</v>
      </c>
      <c r="D416" s="158"/>
      <c r="E416" s="159"/>
      <c r="F416" s="160"/>
      <c r="G416" s="161"/>
      <c r="H416" s="155"/>
      <c r="I416" s="155">
        <f>SUM(I417:I423)</f>
        <v>0</v>
      </c>
      <c r="J416" s="155"/>
      <c r="K416" s="155">
        <f>SUM(K417:K423)</f>
        <v>155797.06</v>
      </c>
      <c r="L416" s="155"/>
      <c r="M416" s="155">
        <f>SUM(M417:M423)</f>
        <v>0</v>
      </c>
      <c r="N416" s="155"/>
      <c r="O416" s="155">
        <f>SUM(O417:O423)</f>
        <v>0</v>
      </c>
      <c r="P416" s="155"/>
      <c r="Q416" s="155">
        <f>SUM(Q417:Q423)</f>
        <v>0</v>
      </c>
      <c r="R416" s="155"/>
      <c r="S416" s="155"/>
      <c r="T416" s="155"/>
      <c r="U416" s="155"/>
      <c r="V416" s="155">
        <f>SUM(V417:V423)</f>
        <v>0</v>
      </c>
      <c r="W416" s="155"/>
      <c r="AG416" t="s">
        <v>158</v>
      </c>
    </row>
    <row r="417" spans="1:60" outlineLevel="1" x14ac:dyDescent="0.2">
      <c r="A417" s="162">
        <v>146</v>
      </c>
      <c r="B417" s="163" t="s">
        <v>669</v>
      </c>
      <c r="C417" s="175" t="s">
        <v>670</v>
      </c>
      <c r="D417" s="164" t="s">
        <v>230</v>
      </c>
      <c r="E417" s="165">
        <v>1</v>
      </c>
      <c r="F417" s="166"/>
      <c r="G417" s="167"/>
      <c r="H417" s="152">
        <v>0</v>
      </c>
      <c r="I417" s="152">
        <f>ROUND(E417*H417,2)</f>
        <v>0</v>
      </c>
      <c r="J417" s="152">
        <v>155797.06</v>
      </c>
      <c r="K417" s="152">
        <f>ROUND(E417*J417,2)</f>
        <v>155797.06</v>
      </c>
      <c r="L417" s="152">
        <v>21</v>
      </c>
      <c r="M417" s="152">
        <f>G417*(1+L417/100)</f>
        <v>0</v>
      </c>
      <c r="N417" s="152">
        <v>0</v>
      </c>
      <c r="O417" s="152">
        <f>ROUND(E417*N417,2)</f>
        <v>0</v>
      </c>
      <c r="P417" s="152">
        <v>0</v>
      </c>
      <c r="Q417" s="152">
        <f>ROUND(E417*P417,2)</f>
        <v>0</v>
      </c>
      <c r="R417" s="152"/>
      <c r="S417" s="152" t="s">
        <v>231</v>
      </c>
      <c r="T417" s="152" t="s">
        <v>163</v>
      </c>
      <c r="U417" s="152">
        <v>0</v>
      </c>
      <c r="V417" s="152">
        <f>ROUND(E417*U417,2)</f>
        <v>0</v>
      </c>
      <c r="W417" s="152"/>
      <c r="X417" s="14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164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0"/>
      <c r="B418" s="151"/>
      <c r="C418" s="176" t="s">
        <v>671</v>
      </c>
      <c r="D418" s="153"/>
      <c r="E418" s="154"/>
      <c r="F418" s="152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4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166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0"/>
      <c r="B419" s="151"/>
      <c r="C419" s="176" t="s">
        <v>672</v>
      </c>
      <c r="D419" s="153"/>
      <c r="E419" s="154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4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166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0"/>
      <c r="B420" s="151"/>
      <c r="C420" s="176" t="s">
        <v>673</v>
      </c>
      <c r="D420" s="153"/>
      <c r="E420" s="154"/>
      <c r="F420" s="152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4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166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0"/>
      <c r="B421" s="151"/>
      <c r="C421" s="176" t="s">
        <v>674</v>
      </c>
      <c r="D421" s="153"/>
      <c r="E421" s="154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166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0"/>
      <c r="B422" s="151"/>
      <c r="C422" s="176" t="s">
        <v>675</v>
      </c>
      <c r="D422" s="153"/>
      <c r="E422" s="154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166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0"/>
      <c r="B423" s="151"/>
      <c r="C423" s="176" t="s">
        <v>676</v>
      </c>
      <c r="D423" s="153"/>
      <c r="E423" s="154">
        <v>1</v>
      </c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166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x14ac:dyDescent="0.2">
      <c r="A424" s="156" t="s">
        <v>157</v>
      </c>
      <c r="B424" s="157" t="s">
        <v>128</v>
      </c>
      <c r="C424" s="174" t="s">
        <v>129</v>
      </c>
      <c r="D424" s="158"/>
      <c r="E424" s="159"/>
      <c r="F424" s="160"/>
      <c r="G424" s="161"/>
      <c r="H424" s="155"/>
      <c r="I424" s="155">
        <f>SUM(I425:I426)</f>
        <v>104.43</v>
      </c>
      <c r="J424" s="155"/>
      <c r="K424" s="155">
        <f>SUM(K425:K426)</f>
        <v>9532.8599999999988</v>
      </c>
      <c r="L424" s="155"/>
      <c r="M424" s="155">
        <f>SUM(M425:M426)</f>
        <v>0</v>
      </c>
      <c r="N424" s="155"/>
      <c r="O424" s="155">
        <f>SUM(O425:O426)</f>
        <v>0</v>
      </c>
      <c r="P424" s="155"/>
      <c r="Q424" s="155">
        <f>SUM(Q425:Q426)</f>
        <v>0</v>
      </c>
      <c r="R424" s="155"/>
      <c r="S424" s="155"/>
      <c r="T424" s="155"/>
      <c r="U424" s="155"/>
      <c r="V424" s="155">
        <f>SUM(V425:V426)</f>
        <v>1.79</v>
      </c>
      <c r="W424" s="155"/>
      <c r="AG424" t="s">
        <v>158</v>
      </c>
    </row>
    <row r="425" spans="1:60" outlineLevel="1" x14ac:dyDescent="0.2">
      <c r="A425" s="168">
        <v>147</v>
      </c>
      <c r="B425" s="169" t="s">
        <v>677</v>
      </c>
      <c r="C425" s="177" t="s">
        <v>678</v>
      </c>
      <c r="D425" s="170" t="s">
        <v>259</v>
      </c>
      <c r="E425" s="171">
        <v>37.295999999999999</v>
      </c>
      <c r="F425" s="172"/>
      <c r="G425" s="173"/>
      <c r="H425" s="152">
        <v>2.8</v>
      </c>
      <c r="I425" s="152">
        <f>ROUND(E425*H425,2)</f>
        <v>104.43</v>
      </c>
      <c r="J425" s="152">
        <v>245.7</v>
      </c>
      <c r="K425" s="152">
        <f>ROUND(E425*J425,2)</f>
        <v>9163.6299999999992</v>
      </c>
      <c r="L425" s="152">
        <v>21</v>
      </c>
      <c r="M425" s="152">
        <f>G425*(1+L425/100)</f>
        <v>0</v>
      </c>
      <c r="N425" s="152">
        <v>0</v>
      </c>
      <c r="O425" s="152">
        <f>ROUND(E425*N425,2)</f>
        <v>0</v>
      </c>
      <c r="P425" s="152">
        <v>0</v>
      </c>
      <c r="Q425" s="152">
        <f>ROUND(E425*P425,2)</f>
        <v>0</v>
      </c>
      <c r="R425" s="152"/>
      <c r="S425" s="152" t="s">
        <v>162</v>
      </c>
      <c r="T425" s="152" t="s">
        <v>163</v>
      </c>
      <c r="U425" s="152">
        <v>4.2000000000000003E-2</v>
      </c>
      <c r="V425" s="152">
        <f>ROUND(E425*U425,2)</f>
        <v>1.57</v>
      </c>
      <c r="W425" s="152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679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68">
        <v>148</v>
      </c>
      <c r="B426" s="169" t="s">
        <v>680</v>
      </c>
      <c r="C426" s="177" t="s">
        <v>681</v>
      </c>
      <c r="D426" s="170" t="s">
        <v>259</v>
      </c>
      <c r="E426" s="171">
        <v>37.295999999999999</v>
      </c>
      <c r="F426" s="172"/>
      <c r="G426" s="173"/>
      <c r="H426" s="152">
        <v>0</v>
      </c>
      <c r="I426" s="152">
        <f>ROUND(E426*H426,2)</f>
        <v>0</v>
      </c>
      <c r="J426" s="152">
        <v>9.9</v>
      </c>
      <c r="K426" s="152">
        <f>ROUND(E426*J426,2)</f>
        <v>369.23</v>
      </c>
      <c r="L426" s="152">
        <v>21</v>
      </c>
      <c r="M426" s="152">
        <f>G426*(1+L426/100)</f>
        <v>0</v>
      </c>
      <c r="N426" s="152">
        <v>0</v>
      </c>
      <c r="O426" s="152">
        <f>ROUND(E426*N426,2)</f>
        <v>0</v>
      </c>
      <c r="P426" s="152">
        <v>0</v>
      </c>
      <c r="Q426" s="152">
        <f>ROUND(E426*P426,2)</f>
        <v>0</v>
      </c>
      <c r="R426" s="152"/>
      <c r="S426" s="152" t="s">
        <v>162</v>
      </c>
      <c r="T426" s="152" t="s">
        <v>163</v>
      </c>
      <c r="U426" s="152">
        <v>6.0000000000000001E-3</v>
      </c>
      <c r="V426" s="152">
        <f>ROUND(E426*U426,2)</f>
        <v>0.22</v>
      </c>
      <c r="W426" s="152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679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x14ac:dyDescent="0.2">
      <c r="A427" s="156" t="s">
        <v>157</v>
      </c>
      <c r="B427" s="157" t="s">
        <v>122</v>
      </c>
      <c r="C427" s="174" t="s">
        <v>123</v>
      </c>
      <c r="D427" s="158"/>
      <c r="E427" s="159"/>
      <c r="F427" s="160"/>
      <c r="G427" s="161"/>
      <c r="H427" s="155"/>
      <c r="I427" s="155">
        <f>SUM(I428:I433)</f>
        <v>2838.56</v>
      </c>
      <c r="J427" s="155"/>
      <c r="K427" s="155">
        <f>SUM(K428:K433)</f>
        <v>72539.94</v>
      </c>
      <c r="L427" s="155"/>
      <c r="M427" s="155">
        <f>SUM(M428:M433)</f>
        <v>0</v>
      </c>
      <c r="N427" s="155"/>
      <c r="O427" s="155">
        <f>SUM(O428:O433)</f>
        <v>0.05</v>
      </c>
      <c r="P427" s="155"/>
      <c r="Q427" s="155">
        <f>SUM(Q428:Q433)</f>
        <v>0</v>
      </c>
      <c r="R427" s="155"/>
      <c r="S427" s="155"/>
      <c r="T427" s="155"/>
      <c r="U427" s="155"/>
      <c r="V427" s="155">
        <f>SUM(V428:V433)</f>
        <v>49.86</v>
      </c>
      <c r="W427" s="155"/>
      <c r="AG427" t="s">
        <v>158</v>
      </c>
    </row>
    <row r="428" spans="1:60" outlineLevel="1" x14ac:dyDescent="0.2">
      <c r="A428" s="162">
        <v>149</v>
      </c>
      <c r="B428" s="163" t="s">
        <v>682</v>
      </c>
      <c r="C428" s="175" t="s">
        <v>683</v>
      </c>
      <c r="D428" s="164" t="s">
        <v>212</v>
      </c>
      <c r="E428" s="165">
        <v>332.38400000000001</v>
      </c>
      <c r="F428" s="166"/>
      <c r="G428" s="167"/>
      <c r="H428" s="152">
        <v>8.5399999999999991</v>
      </c>
      <c r="I428" s="152">
        <f>ROUND(E428*H428,2)</f>
        <v>2838.56</v>
      </c>
      <c r="J428" s="152">
        <v>49.96</v>
      </c>
      <c r="K428" s="152">
        <f>ROUND(E428*J428,2)</f>
        <v>16605.900000000001</v>
      </c>
      <c r="L428" s="152">
        <v>21</v>
      </c>
      <c r="M428" s="152">
        <f>G428*(1+L428/100)</f>
        <v>0</v>
      </c>
      <c r="N428" s="152">
        <v>1.6000000000000001E-4</v>
      </c>
      <c r="O428" s="152">
        <f>ROUND(E428*N428,2)</f>
        <v>0.05</v>
      </c>
      <c r="P428" s="152">
        <v>0</v>
      </c>
      <c r="Q428" s="152">
        <f>ROUND(E428*P428,2)</f>
        <v>0</v>
      </c>
      <c r="R428" s="152"/>
      <c r="S428" s="152" t="s">
        <v>162</v>
      </c>
      <c r="T428" s="152" t="s">
        <v>163</v>
      </c>
      <c r="U428" s="152">
        <v>0.15</v>
      </c>
      <c r="V428" s="152">
        <f>ROUND(E428*U428,2)</f>
        <v>49.86</v>
      </c>
      <c r="W428" s="152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164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0"/>
      <c r="B429" s="151"/>
      <c r="C429" s="176" t="s">
        <v>684</v>
      </c>
      <c r="D429" s="153"/>
      <c r="E429" s="154">
        <v>332.38400000000001</v>
      </c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166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62">
        <v>150</v>
      </c>
      <c r="B430" s="163" t="s">
        <v>685</v>
      </c>
      <c r="C430" s="175" t="s">
        <v>686</v>
      </c>
      <c r="D430" s="164" t="s">
        <v>624</v>
      </c>
      <c r="E430" s="165">
        <v>153.84</v>
      </c>
      <c r="F430" s="166"/>
      <c r="G430" s="167"/>
      <c r="H430" s="152">
        <v>0</v>
      </c>
      <c r="I430" s="152">
        <f>ROUND(E430*H430,2)</f>
        <v>0</v>
      </c>
      <c r="J430" s="152">
        <v>206.5</v>
      </c>
      <c r="K430" s="152">
        <f>ROUND(E430*J430,2)</f>
        <v>31767.96</v>
      </c>
      <c r="L430" s="152">
        <v>21</v>
      </c>
      <c r="M430" s="152">
        <f>G430*(1+L430/100)</f>
        <v>0</v>
      </c>
      <c r="N430" s="152">
        <v>0</v>
      </c>
      <c r="O430" s="152">
        <f>ROUND(E430*N430,2)</f>
        <v>0</v>
      </c>
      <c r="P430" s="152">
        <v>0</v>
      </c>
      <c r="Q430" s="152">
        <f>ROUND(E430*P430,2)</f>
        <v>0</v>
      </c>
      <c r="R430" s="152"/>
      <c r="S430" s="152" t="s">
        <v>231</v>
      </c>
      <c r="T430" s="152" t="s">
        <v>163</v>
      </c>
      <c r="U430" s="152">
        <v>0</v>
      </c>
      <c r="V430" s="152">
        <f>ROUND(E430*U430,2)</f>
        <v>0</v>
      </c>
      <c r="W430" s="152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164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0"/>
      <c r="B431" s="151"/>
      <c r="C431" s="176" t="s">
        <v>687</v>
      </c>
      <c r="D431" s="153"/>
      <c r="E431" s="154">
        <v>153.84</v>
      </c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4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166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62">
        <v>151</v>
      </c>
      <c r="B432" s="163" t="s">
        <v>688</v>
      </c>
      <c r="C432" s="175" t="s">
        <v>689</v>
      </c>
      <c r="D432" s="164" t="s">
        <v>624</v>
      </c>
      <c r="E432" s="165">
        <v>128.202</v>
      </c>
      <c r="F432" s="166"/>
      <c r="G432" s="167"/>
      <c r="H432" s="152">
        <v>0</v>
      </c>
      <c r="I432" s="152">
        <f>ROUND(E432*H432,2)</f>
        <v>0</v>
      </c>
      <c r="J432" s="152">
        <v>188.5</v>
      </c>
      <c r="K432" s="152">
        <f>ROUND(E432*J432,2)</f>
        <v>24166.080000000002</v>
      </c>
      <c r="L432" s="152">
        <v>21</v>
      </c>
      <c r="M432" s="152">
        <f>G432*(1+L432/100)</f>
        <v>0</v>
      </c>
      <c r="N432" s="152">
        <v>0</v>
      </c>
      <c r="O432" s="152">
        <f>ROUND(E432*N432,2)</f>
        <v>0</v>
      </c>
      <c r="P432" s="152">
        <v>0</v>
      </c>
      <c r="Q432" s="152">
        <f>ROUND(E432*P432,2)</f>
        <v>0</v>
      </c>
      <c r="R432" s="152"/>
      <c r="S432" s="152" t="s">
        <v>231</v>
      </c>
      <c r="T432" s="152" t="s">
        <v>163</v>
      </c>
      <c r="U432" s="152">
        <v>0</v>
      </c>
      <c r="V432" s="152">
        <f>ROUND(E432*U432,2)</f>
        <v>0</v>
      </c>
      <c r="W432" s="152"/>
      <c r="X432" s="14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164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0"/>
      <c r="B433" s="151"/>
      <c r="C433" s="176" t="s">
        <v>625</v>
      </c>
      <c r="D433" s="153"/>
      <c r="E433" s="154">
        <v>128.202</v>
      </c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4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166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x14ac:dyDescent="0.2">
      <c r="A434" s="156" t="s">
        <v>157</v>
      </c>
      <c r="B434" s="157" t="s">
        <v>104</v>
      </c>
      <c r="C434" s="174" t="s">
        <v>105</v>
      </c>
      <c r="D434" s="158"/>
      <c r="E434" s="159"/>
      <c r="F434" s="160"/>
      <c r="G434" s="161"/>
      <c r="H434" s="155"/>
      <c r="I434" s="155">
        <f>SUM(I435:I445)</f>
        <v>91723.29</v>
      </c>
      <c r="J434" s="155"/>
      <c r="K434" s="155">
        <f>SUM(K435:K445)</f>
        <v>44479.060000000005</v>
      </c>
      <c r="L434" s="155"/>
      <c r="M434" s="155">
        <f>SUM(M435:M445)</f>
        <v>0</v>
      </c>
      <c r="N434" s="155"/>
      <c r="O434" s="155">
        <f>SUM(O435:O445)</f>
        <v>1.32</v>
      </c>
      <c r="P434" s="155"/>
      <c r="Q434" s="155">
        <f>SUM(Q435:Q445)</f>
        <v>0</v>
      </c>
      <c r="R434" s="155"/>
      <c r="S434" s="155"/>
      <c r="T434" s="155"/>
      <c r="U434" s="155"/>
      <c r="V434" s="155">
        <f>SUM(V435:V445)</f>
        <v>106.6</v>
      </c>
      <c r="W434" s="155"/>
      <c r="AG434" t="s">
        <v>158</v>
      </c>
    </row>
    <row r="435" spans="1:60" ht="22.5" outlineLevel="1" x14ac:dyDescent="0.2">
      <c r="A435" s="162">
        <v>152</v>
      </c>
      <c r="B435" s="163" t="s">
        <v>690</v>
      </c>
      <c r="C435" s="175" t="s">
        <v>691</v>
      </c>
      <c r="D435" s="164" t="s">
        <v>212</v>
      </c>
      <c r="E435" s="165">
        <v>77.28</v>
      </c>
      <c r="F435" s="166"/>
      <c r="G435" s="167"/>
      <c r="H435" s="152">
        <v>18.71</v>
      </c>
      <c r="I435" s="152">
        <f>ROUND(E435*H435,2)</f>
        <v>1445.91</v>
      </c>
      <c r="J435" s="152">
        <v>100.29</v>
      </c>
      <c r="K435" s="152">
        <f>ROUND(E435*J435,2)</f>
        <v>7750.41</v>
      </c>
      <c r="L435" s="152">
        <v>21</v>
      </c>
      <c r="M435" s="152">
        <f>G435*(1+L435/100)</f>
        <v>0</v>
      </c>
      <c r="N435" s="152">
        <v>5.2999999999999998E-4</v>
      </c>
      <c r="O435" s="152">
        <f>ROUND(E435*N435,2)</f>
        <v>0.04</v>
      </c>
      <c r="P435" s="152">
        <v>0</v>
      </c>
      <c r="Q435" s="152">
        <f>ROUND(E435*P435,2)</f>
        <v>0</v>
      </c>
      <c r="R435" s="152"/>
      <c r="S435" s="152" t="s">
        <v>162</v>
      </c>
      <c r="T435" s="152" t="s">
        <v>163</v>
      </c>
      <c r="U435" s="152">
        <v>0.23100000000000001</v>
      </c>
      <c r="V435" s="152">
        <f>ROUND(E435*U435,2)</f>
        <v>17.850000000000001</v>
      </c>
      <c r="W435" s="152"/>
      <c r="X435" s="14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164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0"/>
      <c r="B436" s="151"/>
      <c r="C436" s="176" t="s">
        <v>692</v>
      </c>
      <c r="D436" s="153"/>
      <c r="E436" s="154">
        <v>77.28</v>
      </c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4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166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68">
        <v>153</v>
      </c>
      <c r="B437" s="169" t="s">
        <v>693</v>
      </c>
      <c r="C437" s="177" t="s">
        <v>694</v>
      </c>
      <c r="D437" s="170" t="s">
        <v>212</v>
      </c>
      <c r="E437" s="171">
        <v>95.76</v>
      </c>
      <c r="F437" s="172"/>
      <c r="G437" s="173"/>
      <c r="H437" s="152">
        <v>18.809999999999999</v>
      </c>
      <c r="I437" s="152">
        <f>ROUND(E437*H437,2)</f>
        <v>1801.25</v>
      </c>
      <c r="J437" s="152">
        <v>74.39</v>
      </c>
      <c r="K437" s="152">
        <f>ROUND(E437*J437,2)</f>
        <v>7123.59</v>
      </c>
      <c r="L437" s="152">
        <v>21</v>
      </c>
      <c r="M437" s="152">
        <f>G437*(1+L437/100)</f>
        <v>0</v>
      </c>
      <c r="N437" s="152">
        <v>5.2999999999999998E-4</v>
      </c>
      <c r="O437" s="152">
        <f>ROUND(E437*N437,2)</f>
        <v>0.05</v>
      </c>
      <c r="P437" s="152">
        <v>0</v>
      </c>
      <c r="Q437" s="152">
        <f>ROUND(E437*P437,2)</f>
        <v>0</v>
      </c>
      <c r="R437" s="152"/>
      <c r="S437" s="152" t="s">
        <v>162</v>
      </c>
      <c r="T437" s="152" t="s">
        <v>163</v>
      </c>
      <c r="U437" s="152">
        <v>0.17100000000000001</v>
      </c>
      <c r="V437" s="152">
        <f>ROUND(E437*U437,2)</f>
        <v>16.37</v>
      </c>
      <c r="W437" s="152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164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62">
        <v>154</v>
      </c>
      <c r="B438" s="163" t="s">
        <v>695</v>
      </c>
      <c r="C438" s="175" t="s">
        <v>696</v>
      </c>
      <c r="D438" s="164" t="s">
        <v>212</v>
      </c>
      <c r="E438" s="165">
        <v>81.144000000000005</v>
      </c>
      <c r="F438" s="166"/>
      <c r="G438" s="167"/>
      <c r="H438" s="152">
        <v>301.5</v>
      </c>
      <c r="I438" s="152">
        <f>ROUND(E438*H438,2)</f>
        <v>24464.92</v>
      </c>
      <c r="J438" s="152">
        <v>0</v>
      </c>
      <c r="K438" s="152">
        <f>ROUND(E438*J438,2)</f>
        <v>0</v>
      </c>
      <c r="L438" s="152">
        <v>21</v>
      </c>
      <c r="M438" s="152">
        <f>G438*(1+L438/100)</f>
        <v>0</v>
      </c>
      <c r="N438" s="152">
        <v>7.1999999999999998E-3</v>
      </c>
      <c r="O438" s="152">
        <f>ROUND(E438*N438,2)</f>
        <v>0.57999999999999996</v>
      </c>
      <c r="P438" s="152">
        <v>0</v>
      </c>
      <c r="Q438" s="152">
        <f>ROUND(E438*P438,2)</f>
        <v>0</v>
      </c>
      <c r="R438" s="152" t="s">
        <v>504</v>
      </c>
      <c r="S438" s="152" t="s">
        <v>162</v>
      </c>
      <c r="T438" s="152" t="s">
        <v>163</v>
      </c>
      <c r="U438" s="152">
        <v>0</v>
      </c>
      <c r="V438" s="152">
        <f>ROUND(E438*U438,2)</f>
        <v>0</v>
      </c>
      <c r="W438" s="152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505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0"/>
      <c r="B439" s="151"/>
      <c r="C439" s="176" t="s">
        <v>697</v>
      </c>
      <c r="D439" s="153"/>
      <c r="E439" s="154">
        <v>81.144000000000005</v>
      </c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47"/>
      <c r="Y439" s="147"/>
      <c r="Z439" s="147"/>
      <c r="AA439" s="147"/>
      <c r="AB439" s="147"/>
      <c r="AC439" s="147"/>
      <c r="AD439" s="147"/>
      <c r="AE439" s="147"/>
      <c r="AF439" s="147"/>
      <c r="AG439" s="147" t="s">
        <v>166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62">
        <v>155</v>
      </c>
      <c r="B440" s="163" t="s">
        <v>698</v>
      </c>
      <c r="C440" s="175" t="s">
        <v>699</v>
      </c>
      <c r="D440" s="164" t="s">
        <v>212</v>
      </c>
      <c r="E440" s="165">
        <v>100.548</v>
      </c>
      <c r="F440" s="166"/>
      <c r="G440" s="167"/>
      <c r="H440" s="152">
        <v>234.5</v>
      </c>
      <c r="I440" s="152">
        <f>ROUND(E440*H440,2)</f>
        <v>23578.51</v>
      </c>
      <c r="J440" s="152">
        <v>0</v>
      </c>
      <c r="K440" s="152">
        <f>ROUND(E440*J440,2)</f>
        <v>0</v>
      </c>
      <c r="L440" s="152">
        <v>21</v>
      </c>
      <c r="M440" s="152">
        <f>G440*(1+L440/100)</f>
        <v>0</v>
      </c>
      <c r="N440" s="152">
        <v>5.5999999999999999E-3</v>
      </c>
      <c r="O440" s="152">
        <f>ROUND(E440*N440,2)</f>
        <v>0.56000000000000005</v>
      </c>
      <c r="P440" s="152">
        <v>0</v>
      </c>
      <c r="Q440" s="152">
        <f>ROUND(E440*P440,2)</f>
        <v>0</v>
      </c>
      <c r="R440" s="152" t="s">
        <v>504</v>
      </c>
      <c r="S440" s="152" t="s">
        <v>162</v>
      </c>
      <c r="T440" s="152" t="s">
        <v>163</v>
      </c>
      <c r="U440" s="152">
        <v>0</v>
      </c>
      <c r="V440" s="152">
        <f>ROUND(E440*U440,2)</f>
        <v>0</v>
      </c>
      <c r="W440" s="152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505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0"/>
      <c r="B441" s="151"/>
      <c r="C441" s="176" t="s">
        <v>700</v>
      </c>
      <c r="D441" s="153"/>
      <c r="E441" s="154">
        <v>100.548</v>
      </c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166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ht="22.5" outlineLevel="1" x14ac:dyDescent="0.2">
      <c r="A442" s="162">
        <v>156</v>
      </c>
      <c r="B442" s="163" t="s">
        <v>701</v>
      </c>
      <c r="C442" s="175" t="s">
        <v>702</v>
      </c>
      <c r="D442" s="164" t="s">
        <v>212</v>
      </c>
      <c r="E442" s="165">
        <v>249.6</v>
      </c>
      <c r="F442" s="166"/>
      <c r="G442" s="167"/>
      <c r="H442" s="152">
        <v>38.89</v>
      </c>
      <c r="I442" s="152">
        <f>ROUND(E442*H442,2)</f>
        <v>9706.94</v>
      </c>
      <c r="J442" s="152">
        <v>59.71</v>
      </c>
      <c r="K442" s="152">
        <f>ROUND(E442*J442,2)</f>
        <v>14903.62</v>
      </c>
      <c r="L442" s="152">
        <v>21</v>
      </c>
      <c r="M442" s="152">
        <f>G442*(1+L442/100)</f>
        <v>0</v>
      </c>
      <c r="N442" s="152">
        <v>1.2999999999999999E-4</v>
      </c>
      <c r="O442" s="152">
        <f>ROUND(E442*N442,2)</f>
        <v>0.03</v>
      </c>
      <c r="P442" s="152">
        <v>0</v>
      </c>
      <c r="Q442" s="152">
        <f>ROUND(E442*P442,2)</f>
        <v>0</v>
      </c>
      <c r="R442" s="152"/>
      <c r="S442" s="152" t="s">
        <v>162</v>
      </c>
      <c r="T442" s="152" t="s">
        <v>163</v>
      </c>
      <c r="U442" s="152">
        <v>0.14000000000000001</v>
      </c>
      <c r="V442" s="152">
        <f>ROUND(E442*U442,2)</f>
        <v>34.94</v>
      </c>
      <c r="W442" s="152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164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22.5" outlineLevel="1" x14ac:dyDescent="0.2">
      <c r="A443" s="150"/>
      <c r="B443" s="151"/>
      <c r="C443" s="176" t="s">
        <v>703</v>
      </c>
      <c r="D443" s="153"/>
      <c r="E443" s="154">
        <v>249.6</v>
      </c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166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ht="22.5" outlineLevel="1" x14ac:dyDescent="0.2">
      <c r="A444" s="162">
        <v>157</v>
      </c>
      <c r="B444" s="163" t="s">
        <v>704</v>
      </c>
      <c r="C444" s="175" t="s">
        <v>705</v>
      </c>
      <c r="D444" s="164" t="s">
        <v>212</v>
      </c>
      <c r="E444" s="165">
        <v>249.6</v>
      </c>
      <c r="F444" s="166"/>
      <c r="G444" s="167"/>
      <c r="H444" s="152">
        <v>123.1</v>
      </c>
      <c r="I444" s="152">
        <f>ROUND(E444*H444,2)</f>
        <v>30725.759999999998</v>
      </c>
      <c r="J444" s="152">
        <v>58.9</v>
      </c>
      <c r="K444" s="152">
        <f>ROUND(E444*J444,2)</f>
        <v>14701.44</v>
      </c>
      <c r="L444" s="152">
        <v>21</v>
      </c>
      <c r="M444" s="152">
        <f>G444*(1+L444/100)</f>
        <v>0</v>
      </c>
      <c r="N444" s="152">
        <v>2.5000000000000001E-4</v>
      </c>
      <c r="O444" s="152">
        <f>ROUND(E444*N444,2)</f>
        <v>0.06</v>
      </c>
      <c r="P444" s="152">
        <v>0</v>
      </c>
      <c r="Q444" s="152">
        <f>ROUND(E444*P444,2)</f>
        <v>0</v>
      </c>
      <c r="R444" s="152"/>
      <c r="S444" s="152" t="s">
        <v>162</v>
      </c>
      <c r="T444" s="152" t="s">
        <v>163</v>
      </c>
      <c r="U444" s="152">
        <v>0.15</v>
      </c>
      <c r="V444" s="152">
        <f>ROUND(E444*U444,2)</f>
        <v>37.44</v>
      </c>
      <c r="W444" s="152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164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0"/>
      <c r="B445" s="151"/>
      <c r="C445" s="176" t="s">
        <v>706</v>
      </c>
      <c r="D445" s="153"/>
      <c r="E445" s="154">
        <v>249.6</v>
      </c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166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x14ac:dyDescent="0.2">
      <c r="A446" s="5"/>
      <c r="B446" s="6"/>
      <c r="C446" s="178"/>
      <c r="D446" s="8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AE446">
        <v>15</v>
      </c>
      <c r="AF446">
        <v>21</v>
      </c>
    </row>
    <row r="447" spans="1:60" x14ac:dyDescent="0.2">
      <c r="C447" s="179"/>
      <c r="D447" s="138"/>
      <c r="AG447" t="s">
        <v>707</v>
      </c>
    </row>
    <row r="448" spans="1:60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1" t="s">
        <v>799</v>
      </c>
      <c r="B1" s="231"/>
      <c r="C1" s="231"/>
      <c r="D1" s="231"/>
      <c r="E1" s="231"/>
      <c r="F1" s="231"/>
      <c r="G1" s="231"/>
      <c r="AG1" t="s">
        <v>133</v>
      </c>
    </row>
    <row r="2" spans="1:60" ht="24.95" customHeight="1" x14ac:dyDescent="0.2">
      <c r="A2" s="139" t="s">
        <v>7</v>
      </c>
      <c r="B2" s="76" t="s">
        <v>788</v>
      </c>
      <c r="C2" s="232" t="s">
        <v>796</v>
      </c>
      <c r="D2" s="233"/>
      <c r="E2" s="233"/>
      <c r="F2" s="233"/>
      <c r="G2" s="234"/>
      <c r="AG2" t="s">
        <v>134</v>
      </c>
    </row>
    <row r="3" spans="1:60" ht="24.95" customHeight="1" x14ac:dyDescent="0.2">
      <c r="A3" s="139" t="s">
        <v>8</v>
      </c>
      <c r="B3" s="76" t="s">
        <v>44</v>
      </c>
      <c r="C3" s="232" t="s">
        <v>45</v>
      </c>
      <c r="D3" s="233"/>
      <c r="E3" s="233"/>
      <c r="F3" s="233"/>
      <c r="G3" s="234"/>
      <c r="AC3" s="86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46</v>
      </c>
      <c r="C4" s="235" t="s">
        <v>45</v>
      </c>
      <c r="D4" s="236"/>
      <c r="E4" s="236"/>
      <c r="F4" s="236"/>
      <c r="G4" s="237"/>
      <c r="AG4" t="s">
        <v>136</v>
      </c>
    </row>
    <row r="5" spans="1:60" x14ac:dyDescent="0.2">
      <c r="D5" s="138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60" x14ac:dyDescent="0.2">
      <c r="A8" s="156" t="s">
        <v>157</v>
      </c>
      <c r="B8" s="157" t="s">
        <v>98</v>
      </c>
      <c r="C8" s="174" t="s">
        <v>99</v>
      </c>
      <c r="D8" s="158"/>
      <c r="E8" s="159"/>
      <c r="F8" s="160"/>
      <c r="G8" s="161">
        <f>SUMIF(AG9:AG11,"&lt;&gt;NOR",G9:G11)</f>
        <v>0</v>
      </c>
      <c r="H8" s="155"/>
      <c r="I8" s="155">
        <f>SUM(I9:I11)</f>
        <v>0</v>
      </c>
      <c r="J8" s="155"/>
      <c r="K8" s="155">
        <f>SUM(K9:K11)</f>
        <v>0</v>
      </c>
      <c r="L8" s="155"/>
      <c r="M8" s="155">
        <f>SUM(M9:M11)</f>
        <v>0</v>
      </c>
      <c r="N8" s="155"/>
      <c r="O8" s="155">
        <f>SUM(O9:O11)</f>
        <v>0</v>
      </c>
      <c r="P8" s="155"/>
      <c r="Q8" s="155">
        <f>SUM(Q9:Q11)</f>
        <v>0</v>
      </c>
      <c r="R8" s="155"/>
      <c r="S8" s="155"/>
      <c r="T8" s="155"/>
      <c r="U8" s="155"/>
      <c r="V8" s="155">
        <f>SUM(V9:V11)</f>
        <v>0</v>
      </c>
      <c r="W8" s="155"/>
      <c r="AG8" t="s">
        <v>158</v>
      </c>
    </row>
    <row r="9" spans="1:60" outlineLevel="1" x14ac:dyDescent="0.2">
      <c r="A9" s="162">
        <v>1</v>
      </c>
      <c r="B9" s="163" t="s">
        <v>534</v>
      </c>
      <c r="C9" s="175" t="s">
        <v>708</v>
      </c>
      <c r="D9" s="164" t="s">
        <v>230</v>
      </c>
      <c r="E9" s="165">
        <v>1</v>
      </c>
      <c r="F9" s="166">
        <v>0</v>
      </c>
      <c r="G9" s="167">
        <v>0</v>
      </c>
      <c r="H9" s="152">
        <v>0</v>
      </c>
      <c r="I9" s="152">
        <f>ROUND(E9*H9,2)</f>
        <v>0</v>
      </c>
      <c r="J9" s="152">
        <v>0</v>
      </c>
      <c r="K9" s="152">
        <f>ROUND(E9*J9,2)</f>
        <v>0</v>
      </c>
      <c r="L9" s="152">
        <v>21</v>
      </c>
      <c r="M9" s="152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2"/>
      <c r="S9" s="152" t="s">
        <v>231</v>
      </c>
      <c r="T9" s="152" t="s">
        <v>709</v>
      </c>
      <c r="U9" s="152">
        <v>0</v>
      </c>
      <c r="V9" s="152">
        <f>ROUND(E9*U9,2)</f>
        <v>0</v>
      </c>
      <c r="W9" s="152"/>
      <c r="X9" s="147"/>
      <c r="Y9" s="147"/>
      <c r="Z9" s="147"/>
      <c r="AA9" s="147"/>
      <c r="AB9" s="147"/>
      <c r="AC9" s="147"/>
      <c r="AD9" s="147"/>
      <c r="AE9" s="147"/>
      <c r="AF9" s="147"/>
      <c r="AG9" s="147" t="s">
        <v>164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0"/>
      <c r="B10" s="151"/>
      <c r="C10" s="176" t="s">
        <v>710</v>
      </c>
      <c r="D10" s="153"/>
      <c r="E10" s="154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47"/>
      <c r="Y10" s="147"/>
      <c r="Z10" s="147"/>
      <c r="AA10" s="147"/>
      <c r="AB10" s="147"/>
      <c r="AC10" s="147"/>
      <c r="AD10" s="147"/>
      <c r="AE10" s="147"/>
      <c r="AF10" s="147"/>
      <c r="AG10" s="147" t="s">
        <v>166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0"/>
      <c r="B11" s="151"/>
      <c r="C11" s="176" t="s">
        <v>711</v>
      </c>
      <c r="D11" s="153"/>
      <c r="E11" s="154">
        <v>1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47"/>
      <c r="Y11" s="147"/>
      <c r="Z11" s="147"/>
      <c r="AA11" s="147"/>
      <c r="AB11" s="147"/>
      <c r="AC11" s="147"/>
      <c r="AD11" s="147"/>
      <c r="AE11" s="147"/>
      <c r="AF11" s="147"/>
      <c r="AG11" s="147" t="s">
        <v>166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5"/>
      <c r="B12" s="6"/>
      <c r="C12" s="178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E12">
        <v>15</v>
      </c>
      <c r="AF12">
        <v>21</v>
      </c>
    </row>
    <row r="13" spans="1:60" x14ac:dyDescent="0.2">
      <c r="C13" s="179"/>
      <c r="D13" s="138"/>
      <c r="AG13" t="s">
        <v>707</v>
      </c>
    </row>
    <row r="14" spans="1:60" x14ac:dyDescent="0.2">
      <c r="D14" s="138"/>
    </row>
    <row r="15" spans="1:60" x14ac:dyDescent="0.2">
      <c r="D15" s="138"/>
    </row>
    <row r="16" spans="1:60" x14ac:dyDescent="0.2">
      <c r="D16" s="138"/>
    </row>
    <row r="17" spans="4:4" x14ac:dyDescent="0.2">
      <c r="D17" s="138"/>
    </row>
    <row r="18" spans="4:4" x14ac:dyDescent="0.2">
      <c r="D18" s="138"/>
    </row>
    <row r="19" spans="4:4" x14ac:dyDescent="0.2">
      <c r="D19" s="138"/>
    </row>
    <row r="20" spans="4:4" x14ac:dyDescent="0.2">
      <c r="D20" s="138"/>
    </row>
    <row r="21" spans="4:4" x14ac:dyDescent="0.2">
      <c r="D21" s="138"/>
    </row>
    <row r="22" spans="4:4" x14ac:dyDescent="0.2">
      <c r="D22" s="138"/>
    </row>
    <row r="23" spans="4:4" x14ac:dyDescent="0.2">
      <c r="D23" s="138"/>
    </row>
    <row r="24" spans="4:4" x14ac:dyDescent="0.2">
      <c r="D24" s="138"/>
    </row>
    <row r="25" spans="4:4" x14ac:dyDescent="0.2">
      <c r="D25" s="138"/>
    </row>
    <row r="26" spans="4:4" x14ac:dyDescent="0.2">
      <c r="D26" s="138"/>
    </row>
    <row r="27" spans="4:4" x14ac:dyDescent="0.2">
      <c r="D27" s="138"/>
    </row>
    <row r="28" spans="4:4" x14ac:dyDescent="0.2">
      <c r="D28" s="138"/>
    </row>
    <row r="29" spans="4:4" x14ac:dyDescent="0.2">
      <c r="D29" s="138"/>
    </row>
    <row r="30" spans="4:4" x14ac:dyDescent="0.2">
      <c r="D30" s="138"/>
    </row>
    <row r="31" spans="4:4" x14ac:dyDescent="0.2">
      <c r="D31" s="138"/>
    </row>
    <row r="32" spans="4:4" x14ac:dyDescent="0.2">
      <c r="D32" s="138"/>
    </row>
    <row r="33" spans="4:4" x14ac:dyDescent="0.2">
      <c r="D33" s="138"/>
    </row>
    <row r="34" spans="4:4" x14ac:dyDescent="0.2">
      <c r="D34" s="138"/>
    </row>
    <row r="35" spans="4:4" x14ac:dyDescent="0.2">
      <c r="D35" s="138"/>
    </row>
    <row r="36" spans="4:4" x14ac:dyDescent="0.2">
      <c r="D36" s="138"/>
    </row>
    <row r="37" spans="4:4" x14ac:dyDescent="0.2">
      <c r="D37" s="138"/>
    </row>
    <row r="38" spans="4:4" x14ac:dyDescent="0.2">
      <c r="D38" s="138"/>
    </row>
    <row r="39" spans="4:4" x14ac:dyDescent="0.2">
      <c r="D39" s="138"/>
    </row>
    <row r="40" spans="4:4" x14ac:dyDescent="0.2">
      <c r="D40" s="138"/>
    </row>
    <row r="41" spans="4:4" x14ac:dyDescent="0.2">
      <c r="D41" s="138"/>
    </row>
    <row r="42" spans="4:4" x14ac:dyDescent="0.2">
      <c r="D42" s="138"/>
    </row>
    <row r="43" spans="4:4" x14ac:dyDescent="0.2">
      <c r="D43" s="138"/>
    </row>
    <row r="44" spans="4:4" x14ac:dyDescent="0.2">
      <c r="D44" s="138"/>
    </row>
    <row r="45" spans="4:4" x14ac:dyDescent="0.2">
      <c r="D45" s="138"/>
    </row>
    <row r="46" spans="4:4" x14ac:dyDescent="0.2">
      <c r="D46" s="138"/>
    </row>
    <row r="47" spans="4:4" x14ac:dyDescent="0.2">
      <c r="D47" s="138"/>
    </row>
    <row r="48" spans="4:4" x14ac:dyDescent="0.2">
      <c r="D48" s="138"/>
    </row>
    <row r="49" spans="4:4" x14ac:dyDescent="0.2">
      <c r="D49" s="138"/>
    </row>
    <row r="50" spans="4:4" x14ac:dyDescent="0.2">
      <c r="D50" s="138"/>
    </row>
    <row r="51" spans="4:4" x14ac:dyDescent="0.2">
      <c r="D51" s="138"/>
    </row>
    <row r="52" spans="4:4" x14ac:dyDescent="0.2">
      <c r="D52" s="138"/>
    </row>
    <row r="53" spans="4:4" x14ac:dyDescent="0.2">
      <c r="D53" s="138"/>
    </row>
    <row r="54" spans="4:4" x14ac:dyDescent="0.2">
      <c r="D54" s="138"/>
    </row>
    <row r="55" spans="4:4" x14ac:dyDescent="0.2">
      <c r="D55" s="138"/>
    </row>
    <row r="56" spans="4:4" x14ac:dyDescent="0.2">
      <c r="D56" s="138"/>
    </row>
    <row r="57" spans="4:4" x14ac:dyDescent="0.2">
      <c r="D57" s="138"/>
    </row>
    <row r="58" spans="4:4" x14ac:dyDescent="0.2">
      <c r="D58" s="138"/>
    </row>
    <row r="59" spans="4:4" x14ac:dyDescent="0.2">
      <c r="D59" s="138"/>
    </row>
    <row r="60" spans="4:4" x14ac:dyDescent="0.2">
      <c r="D60" s="138"/>
    </row>
    <row r="61" spans="4:4" x14ac:dyDescent="0.2">
      <c r="D61" s="138"/>
    </row>
    <row r="62" spans="4:4" x14ac:dyDescent="0.2">
      <c r="D62" s="138"/>
    </row>
    <row r="63" spans="4:4" x14ac:dyDescent="0.2">
      <c r="D63" s="138"/>
    </row>
    <row r="64" spans="4:4" x14ac:dyDescent="0.2">
      <c r="D64" s="138"/>
    </row>
    <row r="65" spans="4:4" x14ac:dyDescent="0.2">
      <c r="D65" s="138"/>
    </row>
    <row r="66" spans="4:4" x14ac:dyDescent="0.2">
      <c r="D66" s="138"/>
    </row>
    <row r="67" spans="4:4" x14ac:dyDescent="0.2">
      <c r="D67" s="138"/>
    </row>
    <row r="68" spans="4:4" x14ac:dyDescent="0.2">
      <c r="D68" s="138"/>
    </row>
    <row r="69" spans="4:4" x14ac:dyDescent="0.2">
      <c r="D69" s="138"/>
    </row>
    <row r="70" spans="4:4" x14ac:dyDescent="0.2">
      <c r="D70" s="138"/>
    </row>
    <row r="71" spans="4:4" x14ac:dyDescent="0.2">
      <c r="D71" s="138"/>
    </row>
    <row r="72" spans="4:4" x14ac:dyDescent="0.2">
      <c r="D72" s="138"/>
    </row>
    <row r="73" spans="4:4" x14ac:dyDescent="0.2">
      <c r="D73" s="138"/>
    </row>
    <row r="74" spans="4:4" x14ac:dyDescent="0.2">
      <c r="D74" s="138"/>
    </row>
    <row r="75" spans="4:4" x14ac:dyDescent="0.2">
      <c r="D75" s="138"/>
    </row>
    <row r="76" spans="4:4" x14ac:dyDescent="0.2">
      <c r="D76" s="138"/>
    </row>
    <row r="77" spans="4:4" x14ac:dyDescent="0.2">
      <c r="D77" s="138"/>
    </row>
    <row r="78" spans="4:4" x14ac:dyDescent="0.2">
      <c r="D78" s="138"/>
    </row>
    <row r="79" spans="4:4" x14ac:dyDescent="0.2">
      <c r="D79" s="138"/>
    </row>
    <row r="80" spans="4:4" x14ac:dyDescent="0.2">
      <c r="D80" s="138"/>
    </row>
    <row r="81" spans="4:4" x14ac:dyDescent="0.2">
      <c r="D81" s="138"/>
    </row>
    <row r="82" spans="4:4" x14ac:dyDescent="0.2">
      <c r="D82" s="138"/>
    </row>
    <row r="83" spans="4:4" x14ac:dyDescent="0.2">
      <c r="D83" s="138"/>
    </row>
    <row r="84" spans="4:4" x14ac:dyDescent="0.2">
      <c r="D84" s="138"/>
    </row>
    <row r="85" spans="4:4" x14ac:dyDescent="0.2">
      <c r="D85" s="138"/>
    </row>
    <row r="86" spans="4:4" x14ac:dyDescent="0.2">
      <c r="D86" s="138"/>
    </row>
    <row r="87" spans="4:4" x14ac:dyDescent="0.2">
      <c r="D87" s="138"/>
    </row>
    <row r="88" spans="4:4" x14ac:dyDescent="0.2">
      <c r="D88" s="138"/>
    </row>
    <row r="89" spans="4:4" x14ac:dyDescent="0.2">
      <c r="D89" s="138"/>
    </row>
    <row r="90" spans="4:4" x14ac:dyDescent="0.2">
      <c r="D90" s="138"/>
    </row>
    <row r="91" spans="4:4" x14ac:dyDescent="0.2">
      <c r="D91" s="138"/>
    </row>
    <row r="92" spans="4:4" x14ac:dyDescent="0.2">
      <c r="D92" s="138"/>
    </row>
    <row r="93" spans="4:4" x14ac:dyDescent="0.2">
      <c r="D93" s="138"/>
    </row>
    <row r="94" spans="4:4" x14ac:dyDescent="0.2">
      <c r="D94" s="138"/>
    </row>
    <row r="95" spans="4:4" x14ac:dyDescent="0.2">
      <c r="D95" s="138"/>
    </row>
    <row r="96" spans="4:4" x14ac:dyDescent="0.2">
      <c r="D96" s="138"/>
    </row>
    <row r="97" spans="4:4" x14ac:dyDescent="0.2">
      <c r="D97" s="138"/>
    </row>
    <row r="98" spans="4:4" x14ac:dyDescent="0.2">
      <c r="D98" s="138"/>
    </row>
    <row r="99" spans="4:4" x14ac:dyDescent="0.2">
      <c r="D99" s="138"/>
    </row>
    <row r="100" spans="4:4" x14ac:dyDescent="0.2">
      <c r="D100" s="138"/>
    </row>
    <row r="101" spans="4:4" x14ac:dyDescent="0.2">
      <c r="D101" s="138"/>
    </row>
    <row r="102" spans="4:4" x14ac:dyDescent="0.2">
      <c r="D102" s="138"/>
    </row>
    <row r="103" spans="4:4" x14ac:dyDescent="0.2">
      <c r="D103" s="138"/>
    </row>
    <row r="104" spans="4:4" x14ac:dyDescent="0.2">
      <c r="D104" s="138"/>
    </row>
    <row r="105" spans="4:4" x14ac:dyDescent="0.2">
      <c r="D105" s="138"/>
    </row>
    <row r="106" spans="4:4" x14ac:dyDescent="0.2">
      <c r="D106" s="138"/>
    </row>
    <row r="107" spans="4:4" x14ac:dyDescent="0.2">
      <c r="D107" s="138"/>
    </row>
    <row r="108" spans="4:4" x14ac:dyDescent="0.2">
      <c r="D108" s="138"/>
    </row>
    <row r="109" spans="4:4" x14ac:dyDescent="0.2">
      <c r="D109" s="138"/>
    </row>
    <row r="110" spans="4:4" x14ac:dyDescent="0.2">
      <c r="D110" s="138"/>
    </row>
    <row r="111" spans="4:4" x14ac:dyDescent="0.2">
      <c r="D111" s="138"/>
    </row>
    <row r="112" spans="4:4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1" t="s">
        <v>799</v>
      </c>
      <c r="B1" s="231"/>
      <c r="C1" s="231"/>
      <c r="D1" s="231"/>
      <c r="E1" s="231"/>
      <c r="F1" s="231"/>
      <c r="G1" s="231"/>
      <c r="AG1" t="s">
        <v>133</v>
      </c>
    </row>
    <row r="2" spans="1:60" ht="24.95" customHeight="1" x14ac:dyDescent="0.2">
      <c r="A2" s="139" t="s">
        <v>7</v>
      </c>
      <c r="B2" s="76" t="s">
        <v>788</v>
      </c>
      <c r="C2" s="232" t="s">
        <v>796</v>
      </c>
      <c r="D2" s="233"/>
      <c r="E2" s="233"/>
      <c r="F2" s="233"/>
      <c r="G2" s="234"/>
      <c r="AG2" t="s">
        <v>134</v>
      </c>
    </row>
    <row r="3" spans="1:60" ht="24.95" customHeight="1" x14ac:dyDescent="0.2">
      <c r="A3" s="139" t="s">
        <v>8</v>
      </c>
      <c r="B3" s="76" t="s">
        <v>47</v>
      </c>
      <c r="C3" s="232" t="s">
        <v>48</v>
      </c>
      <c r="D3" s="233"/>
      <c r="E3" s="233"/>
      <c r="F3" s="233"/>
      <c r="G3" s="234"/>
      <c r="AC3" s="86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49</v>
      </c>
      <c r="C4" s="235" t="s">
        <v>48</v>
      </c>
      <c r="D4" s="236"/>
      <c r="E4" s="236"/>
      <c r="F4" s="236"/>
      <c r="G4" s="237"/>
      <c r="AG4" t="s">
        <v>136</v>
      </c>
    </row>
    <row r="5" spans="1:60" x14ac:dyDescent="0.2">
      <c r="D5" s="138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60" x14ac:dyDescent="0.2">
      <c r="A8" s="156" t="s">
        <v>157</v>
      </c>
      <c r="B8" s="157" t="s">
        <v>98</v>
      </c>
      <c r="C8" s="174" t="s">
        <v>99</v>
      </c>
      <c r="D8" s="158"/>
      <c r="E8" s="159"/>
      <c r="F8" s="160"/>
      <c r="G8" s="161">
        <f>SUMIF(AG9:AG11,"&lt;&gt;NOR",G9:G11)</f>
        <v>0</v>
      </c>
      <c r="H8" s="155"/>
      <c r="I8" s="155">
        <f>SUM(I9:I11)</f>
        <v>0</v>
      </c>
      <c r="J8" s="155"/>
      <c r="K8" s="155">
        <f>SUM(K9:K11)</f>
        <v>0</v>
      </c>
      <c r="L8" s="155"/>
      <c r="M8" s="155">
        <f>SUM(M9:M11)</f>
        <v>0</v>
      </c>
      <c r="N8" s="155"/>
      <c r="O8" s="155">
        <f>SUM(O9:O11)</f>
        <v>0</v>
      </c>
      <c r="P8" s="155"/>
      <c r="Q8" s="155">
        <f>SUM(Q9:Q11)</f>
        <v>0</v>
      </c>
      <c r="R8" s="155"/>
      <c r="S8" s="155"/>
      <c r="T8" s="155"/>
      <c r="U8" s="155"/>
      <c r="V8" s="155">
        <f>SUM(V9:V11)</f>
        <v>0</v>
      </c>
      <c r="W8" s="155"/>
      <c r="AG8" t="s">
        <v>158</v>
      </c>
    </row>
    <row r="9" spans="1:60" outlineLevel="1" x14ac:dyDescent="0.2">
      <c r="A9" s="162">
        <v>1</v>
      </c>
      <c r="B9" s="163" t="s">
        <v>534</v>
      </c>
      <c r="C9" s="175" t="s">
        <v>712</v>
      </c>
      <c r="D9" s="164" t="s">
        <v>230</v>
      </c>
      <c r="E9" s="165">
        <v>1</v>
      </c>
      <c r="F9" s="166">
        <v>0</v>
      </c>
      <c r="G9" s="167">
        <v>0</v>
      </c>
      <c r="H9" s="152">
        <v>0</v>
      </c>
      <c r="I9" s="152">
        <f>ROUND(E9*H9,2)</f>
        <v>0</v>
      </c>
      <c r="J9" s="152">
        <v>0</v>
      </c>
      <c r="K9" s="152">
        <f>ROUND(E9*J9,2)</f>
        <v>0</v>
      </c>
      <c r="L9" s="152">
        <v>21</v>
      </c>
      <c r="M9" s="152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2"/>
      <c r="S9" s="152" t="s">
        <v>231</v>
      </c>
      <c r="T9" s="152" t="s">
        <v>709</v>
      </c>
      <c r="U9" s="152">
        <v>0</v>
      </c>
      <c r="V9" s="152">
        <f>ROUND(E9*U9,2)</f>
        <v>0</v>
      </c>
      <c r="W9" s="152"/>
      <c r="X9" s="147"/>
      <c r="Y9" s="147"/>
      <c r="Z9" s="147"/>
      <c r="AA9" s="147"/>
      <c r="AB9" s="147"/>
      <c r="AC9" s="147"/>
      <c r="AD9" s="147"/>
      <c r="AE9" s="147"/>
      <c r="AF9" s="147"/>
      <c r="AG9" s="147" t="s">
        <v>164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0"/>
      <c r="B10" s="151"/>
      <c r="C10" s="176" t="s">
        <v>710</v>
      </c>
      <c r="D10" s="153"/>
      <c r="E10" s="154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47"/>
      <c r="Y10" s="147"/>
      <c r="Z10" s="147"/>
      <c r="AA10" s="147"/>
      <c r="AB10" s="147"/>
      <c r="AC10" s="147"/>
      <c r="AD10" s="147"/>
      <c r="AE10" s="147"/>
      <c r="AF10" s="147"/>
      <c r="AG10" s="147" t="s">
        <v>166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0"/>
      <c r="B11" s="151"/>
      <c r="C11" s="176" t="s">
        <v>713</v>
      </c>
      <c r="D11" s="153"/>
      <c r="E11" s="154">
        <v>1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47"/>
      <c r="Y11" s="147"/>
      <c r="Z11" s="147"/>
      <c r="AA11" s="147"/>
      <c r="AB11" s="147"/>
      <c r="AC11" s="147"/>
      <c r="AD11" s="147"/>
      <c r="AE11" s="147"/>
      <c r="AF11" s="147"/>
      <c r="AG11" s="147" t="s">
        <v>166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5"/>
      <c r="B12" s="6"/>
      <c r="C12" s="178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E12">
        <v>15</v>
      </c>
      <c r="AF12">
        <v>21</v>
      </c>
    </row>
    <row r="13" spans="1:60" x14ac:dyDescent="0.2">
      <c r="C13" s="179"/>
      <c r="D13" s="138"/>
      <c r="AG13" t="s">
        <v>707</v>
      </c>
    </row>
    <row r="14" spans="1:60" x14ac:dyDescent="0.2">
      <c r="D14" s="138"/>
    </row>
    <row r="15" spans="1:60" x14ac:dyDescent="0.2">
      <c r="D15" s="138"/>
    </row>
    <row r="16" spans="1:60" x14ac:dyDescent="0.2">
      <c r="D16" s="138"/>
    </row>
    <row r="17" spans="4:4" x14ac:dyDescent="0.2">
      <c r="D17" s="138"/>
    </row>
    <row r="18" spans="4:4" x14ac:dyDescent="0.2">
      <c r="D18" s="138"/>
    </row>
    <row r="19" spans="4:4" x14ac:dyDescent="0.2">
      <c r="D19" s="138"/>
    </row>
    <row r="20" spans="4:4" x14ac:dyDescent="0.2">
      <c r="D20" s="138"/>
    </row>
    <row r="21" spans="4:4" x14ac:dyDescent="0.2">
      <c r="D21" s="138"/>
    </row>
    <row r="22" spans="4:4" x14ac:dyDescent="0.2">
      <c r="D22" s="138"/>
    </row>
    <row r="23" spans="4:4" x14ac:dyDescent="0.2">
      <c r="D23" s="138"/>
    </row>
    <row r="24" spans="4:4" x14ac:dyDescent="0.2">
      <c r="D24" s="138"/>
    </row>
    <row r="25" spans="4:4" x14ac:dyDescent="0.2">
      <c r="D25" s="138"/>
    </row>
    <row r="26" spans="4:4" x14ac:dyDescent="0.2">
      <c r="D26" s="138"/>
    </row>
    <row r="27" spans="4:4" x14ac:dyDescent="0.2">
      <c r="D27" s="138"/>
    </row>
    <row r="28" spans="4:4" x14ac:dyDescent="0.2">
      <c r="D28" s="138"/>
    </row>
    <row r="29" spans="4:4" x14ac:dyDescent="0.2">
      <c r="D29" s="138"/>
    </row>
    <row r="30" spans="4:4" x14ac:dyDescent="0.2">
      <c r="D30" s="138"/>
    </row>
    <row r="31" spans="4:4" x14ac:dyDescent="0.2">
      <c r="D31" s="138"/>
    </row>
    <row r="32" spans="4:4" x14ac:dyDescent="0.2">
      <c r="D32" s="138"/>
    </row>
    <row r="33" spans="4:4" x14ac:dyDescent="0.2">
      <c r="D33" s="138"/>
    </row>
    <row r="34" spans="4:4" x14ac:dyDescent="0.2">
      <c r="D34" s="138"/>
    </row>
    <row r="35" spans="4:4" x14ac:dyDescent="0.2">
      <c r="D35" s="138"/>
    </row>
    <row r="36" spans="4:4" x14ac:dyDescent="0.2">
      <c r="D36" s="138"/>
    </row>
    <row r="37" spans="4:4" x14ac:dyDescent="0.2">
      <c r="D37" s="138"/>
    </row>
    <row r="38" spans="4:4" x14ac:dyDescent="0.2">
      <c r="D38" s="138"/>
    </row>
    <row r="39" spans="4:4" x14ac:dyDescent="0.2">
      <c r="D39" s="138"/>
    </row>
    <row r="40" spans="4:4" x14ac:dyDescent="0.2">
      <c r="D40" s="138"/>
    </row>
    <row r="41" spans="4:4" x14ac:dyDescent="0.2">
      <c r="D41" s="138"/>
    </row>
    <row r="42" spans="4:4" x14ac:dyDescent="0.2">
      <c r="D42" s="138"/>
    </row>
    <row r="43" spans="4:4" x14ac:dyDescent="0.2">
      <c r="D43" s="138"/>
    </row>
    <row r="44" spans="4:4" x14ac:dyDescent="0.2">
      <c r="D44" s="138"/>
    </row>
    <row r="45" spans="4:4" x14ac:dyDescent="0.2">
      <c r="D45" s="138"/>
    </row>
    <row r="46" spans="4:4" x14ac:dyDescent="0.2">
      <c r="D46" s="138"/>
    </row>
    <row r="47" spans="4:4" x14ac:dyDescent="0.2">
      <c r="D47" s="138"/>
    </row>
    <row r="48" spans="4:4" x14ac:dyDescent="0.2">
      <c r="D48" s="138"/>
    </row>
    <row r="49" spans="4:4" x14ac:dyDescent="0.2">
      <c r="D49" s="138"/>
    </row>
    <row r="50" spans="4:4" x14ac:dyDescent="0.2">
      <c r="D50" s="138"/>
    </row>
    <row r="51" spans="4:4" x14ac:dyDescent="0.2">
      <c r="D51" s="138"/>
    </row>
    <row r="52" spans="4:4" x14ac:dyDescent="0.2">
      <c r="D52" s="138"/>
    </row>
    <row r="53" spans="4:4" x14ac:dyDescent="0.2">
      <c r="D53" s="138"/>
    </row>
    <row r="54" spans="4:4" x14ac:dyDescent="0.2">
      <c r="D54" s="138"/>
    </row>
    <row r="55" spans="4:4" x14ac:dyDescent="0.2">
      <c r="D55" s="138"/>
    </row>
    <row r="56" spans="4:4" x14ac:dyDescent="0.2">
      <c r="D56" s="138"/>
    </row>
    <row r="57" spans="4:4" x14ac:dyDescent="0.2">
      <c r="D57" s="138"/>
    </row>
    <row r="58" spans="4:4" x14ac:dyDescent="0.2">
      <c r="D58" s="138"/>
    </row>
    <row r="59" spans="4:4" x14ac:dyDescent="0.2">
      <c r="D59" s="138"/>
    </row>
    <row r="60" spans="4:4" x14ac:dyDescent="0.2">
      <c r="D60" s="138"/>
    </row>
    <row r="61" spans="4:4" x14ac:dyDescent="0.2">
      <c r="D61" s="138"/>
    </row>
    <row r="62" spans="4:4" x14ac:dyDescent="0.2">
      <c r="D62" s="138"/>
    </row>
    <row r="63" spans="4:4" x14ac:dyDescent="0.2">
      <c r="D63" s="138"/>
    </row>
    <row r="64" spans="4:4" x14ac:dyDescent="0.2">
      <c r="D64" s="138"/>
    </row>
    <row r="65" spans="4:4" x14ac:dyDescent="0.2">
      <c r="D65" s="138"/>
    </row>
    <row r="66" spans="4:4" x14ac:dyDescent="0.2">
      <c r="D66" s="138"/>
    </row>
    <row r="67" spans="4:4" x14ac:dyDescent="0.2">
      <c r="D67" s="138"/>
    </row>
    <row r="68" spans="4:4" x14ac:dyDescent="0.2">
      <c r="D68" s="138"/>
    </row>
    <row r="69" spans="4:4" x14ac:dyDescent="0.2">
      <c r="D69" s="138"/>
    </row>
    <row r="70" spans="4:4" x14ac:dyDescent="0.2">
      <c r="D70" s="138"/>
    </row>
    <row r="71" spans="4:4" x14ac:dyDescent="0.2">
      <c r="D71" s="138"/>
    </row>
    <row r="72" spans="4:4" x14ac:dyDescent="0.2">
      <c r="D72" s="138"/>
    </row>
    <row r="73" spans="4:4" x14ac:dyDescent="0.2">
      <c r="D73" s="138"/>
    </row>
    <row r="74" spans="4:4" x14ac:dyDescent="0.2">
      <c r="D74" s="138"/>
    </row>
    <row r="75" spans="4:4" x14ac:dyDescent="0.2">
      <c r="D75" s="138"/>
    </row>
    <row r="76" spans="4:4" x14ac:dyDescent="0.2">
      <c r="D76" s="138"/>
    </row>
    <row r="77" spans="4:4" x14ac:dyDescent="0.2">
      <c r="D77" s="138"/>
    </row>
    <row r="78" spans="4:4" x14ac:dyDescent="0.2">
      <c r="D78" s="138"/>
    </row>
    <row r="79" spans="4:4" x14ac:dyDescent="0.2">
      <c r="D79" s="138"/>
    </row>
    <row r="80" spans="4:4" x14ac:dyDescent="0.2">
      <c r="D80" s="138"/>
    </row>
    <row r="81" spans="4:4" x14ac:dyDescent="0.2">
      <c r="D81" s="138"/>
    </row>
    <row r="82" spans="4:4" x14ac:dyDescent="0.2">
      <c r="D82" s="138"/>
    </row>
    <row r="83" spans="4:4" x14ac:dyDescent="0.2">
      <c r="D83" s="138"/>
    </row>
    <row r="84" spans="4:4" x14ac:dyDescent="0.2">
      <c r="D84" s="138"/>
    </row>
    <row r="85" spans="4:4" x14ac:dyDescent="0.2">
      <c r="D85" s="138"/>
    </row>
    <row r="86" spans="4:4" x14ac:dyDescent="0.2">
      <c r="D86" s="138"/>
    </row>
    <row r="87" spans="4:4" x14ac:dyDescent="0.2">
      <c r="D87" s="138"/>
    </row>
    <row r="88" spans="4:4" x14ac:dyDescent="0.2">
      <c r="D88" s="138"/>
    </row>
    <row r="89" spans="4:4" x14ac:dyDescent="0.2">
      <c r="D89" s="138"/>
    </row>
    <row r="90" spans="4:4" x14ac:dyDescent="0.2">
      <c r="D90" s="138"/>
    </row>
    <row r="91" spans="4:4" x14ac:dyDescent="0.2">
      <c r="D91" s="138"/>
    </row>
    <row r="92" spans="4:4" x14ac:dyDescent="0.2">
      <c r="D92" s="138"/>
    </row>
    <row r="93" spans="4:4" x14ac:dyDescent="0.2">
      <c r="D93" s="138"/>
    </row>
    <row r="94" spans="4:4" x14ac:dyDescent="0.2">
      <c r="D94" s="138"/>
    </row>
    <row r="95" spans="4:4" x14ac:dyDescent="0.2">
      <c r="D95" s="138"/>
    </row>
    <row r="96" spans="4:4" x14ac:dyDescent="0.2">
      <c r="D96" s="138"/>
    </row>
    <row r="97" spans="4:4" x14ac:dyDescent="0.2">
      <c r="D97" s="138"/>
    </row>
    <row r="98" spans="4:4" x14ac:dyDescent="0.2">
      <c r="D98" s="138"/>
    </row>
    <row r="99" spans="4:4" x14ac:dyDescent="0.2">
      <c r="D99" s="138"/>
    </row>
    <row r="100" spans="4:4" x14ac:dyDescent="0.2">
      <c r="D100" s="138"/>
    </row>
    <row r="101" spans="4:4" x14ac:dyDescent="0.2">
      <c r="D101" s="138"/>
    </row>
    <row r="102" spans="4:4" x14ac:dyDescent="0.2">
      <c r="D102" s="138"/>
    </row>
    <row r="103" spans="4:4" x14ac:dyDescent="0.2">
      <c r="D103" s="138"/>
    </row>
    <row r="104" spans="4:4" x14ac:dyDescent="0.2">
      <c r="D104" s="138"/>
    </row>
    <row r="105" spans="4:4" x14ac:dyDescent="0.2">
      <c r="D105" s="138"/>
    </row>
    <row r="106" spans="4:4" x14ac:dyDescent="0.2">
      <c r="D106" s="138"/>
    </row>
    <row r="107" spans="4:4" x14ac:dyDescent="0.2">
      <c r="D107" s="138"/>
    </row>
    <row r="108" spans="4:4" x14ac:dyDescent="0.2">
      <c r="D108" s="138"/>
    </row>
    <row r="109" spans="4:4" x14ac:dyDescent="0.2">
      <c r="D109" s="138"/>
    </row>
    <row r="110" spans="4:4" x14ac:dyDescent="0.2">
      <c r="D110" s="138"/>
    </row>
    <row r="111" spans="4:4" x14ac:dyDescent="0.2">
      <c r="D111" s="138"/>
    </row>
    <row r="112" spans="4:4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1" t="s">
        <v>799</v>
      </c>
      <c r="B1" s="231"/>
      <c r="C1" s="231"/>
      <c r="D1" s="231"/>
      <c r="E1" s="231"/>
      <c r="F1" s="231"/>
      <c r="G1" s="231"/>
      <c r="AG1" t="s">
        <v>133</v>
      </c>
    </row>
    <row r="2" spans="1:60" ht="24.95" customHeight="1" x14ac:dyDescent="0.2">
      <c r="A2" s="139" t="s">
        <v>7</v>
      </c>
      <c r="B2" s="76" t="s">
        <v>788</v>
      </c>
      <c r="C2" s="232" t="s">
        <v>796</v>
      </c>
      <c r="D2" s="233"/>
      <c r="E2" s="233"/>
      <c r="F2" s="233"/>
      <c r="G2" s="234"/>
      <c r="AG2" t="s">
        <v>134</v>
      </c>
    </row>
    <row r="3" spans="1:60" ht="24.95" customHeight="1" x14ac:dyDescent="0.2">
      <c r="A3" s="139" t="s">
        <v>8</v>
      </c>
      <c r="B3" s="76" t="s">
        <v>50</v>
      </c>
      <c r="C3" s="232" t="s">
        <v>51</v>
      </c>
      <c r="D3" s="233"/>
      <c r="E3" s="233"/>
      <c r="F3" s="233"/>
      <c r="G3" s="234"/>
      <c r="AC3" s="86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52</v>
      </c>
      <c r="C4" s="235" t="s">
        <v>51</v>
      </c>
      <c r="D4" s="236"/>
      <c r="E4" s="236"/>
      <c r="F4" s="236"/>
      <c r="G4" s="237"/>
      <c r="AG4" t="s">
        <v>136</v>
      </c>
    </row>
    <row r="5" spans="1:60" x14ac:dyDescent="0.2">
      <c r="D5" s="138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60" x14ac:dyDescent="0.2">
      <c r="A8" s="156" t="s">
        <v>157</v>
      </c>
      <c r="B8" s="157" t="s">
        <v>98</v>
      </c>
      <c r="C8" s="174" t="s">
        <v>99</v>
      </c>
      <c r="D8" s="158"/>
      <c r="E8" s="159"/>
      <c r="F8" s="160"/>
      <c r="G8" s="161">
        <f>SUMIF(AG9:AG11,"&lt;&gt;NOR",G9:G11)</f>
        <v>0</v>
      </c>
      <c r="H8" s="155"/>
      <c r="I8" s="155">
        <f>SUM(I9:I11)</f>
        <v>0</v>
      </c>
      <c r="J8" s="155"/>
      <c r="K8" s="155">
        <f>SUM(K9:K11)</f>
        <v>0</v>
      </c>
      <c r="L8" s="155"/>
      <c r="M8" s="155">
        <f>SUM(M9:M11)</f>
        <v>0</v>
      </c>
      <c r="N8" s="155"/>
      <c r="O8" s="155">
        <f>SUM(O9:O11)</f>
        <v>0</v>
      </c>
      <c r="P8" s="155"/>
      <c r="Q8" s="155">
        <f>SUM(Q9:Q11)</f>
        <v>0</v>
      </c>
      <c r="R8" s="155"/>
      <c r="S8" s="155"/>
      <c r="T8" s="155"/>
      <c r="U8" s="155"/>
      <c r="V8" s="155">
        <f>SUM(V9:V11)</f>
        <v>0</v>
      </c>
      <c r="W8" s="155"/>
      <c r="AG8" t="s">
        <v>158</v>
      </c>
    </row>
    <row r="9" spans="1:60" outlineLevel="1" x14ac:dyDescent="0.2">
      <c r="A9" s="162">
        <v>1</v>
      </c>
      <c r="B9" s="163" t="s">
        <v>669</v>
      </c>
      <c r="C9" s="175" t="s">
        <v>714</v>
      </c>
      <c r="D9" s="164" t="s">
        <v>230</v>
      </c>
      <c r="E9" s="165">
        <v>1</v>
      </c>
      <c r="F9" s="166">
        <v>0</v>
      </c>
      <c r="G9" s="167">
        <v>0</v>
      </c>
      <c r="H9" s="152">
        <v>0</v>
      </c>
      <c r="I9" s="152">
        <f>ROUND(E9*H9,2)</f>
        <v>0</v>
      </c>
      <c r="J9" s="152">
        <v>0</v>
      </c>
      <c r="K9" s="152">
        <f>ROUND(E9*J9,2)</f>
        <v>0</v>
      </c>
      <c r="L9" s="152">
        <v>21</v>
      </c>
      <c r="M9" s="152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2"/>
      <c r="S9" s="152" t="s">
        <v>231</v>
      </c>
      <c r="T9" s="152" t="s">
        <v>709</v>
      </c>
      <c r="U9" s="152">
        <v>0</v>
      </c>
      <c r="V9" s="152">
        <f>ROUND(E9*U9,2)</f>
        <v>0</v>
      </c>
      <c r="W9" s="152"/>
      <c r="X9" s="147"/>
      <c r="Y9" s="147"/>
      <c r="Z9" s="147"/>
      <c r="AA9" s="147"/>
      <c r="AB9" s="147"/>
      <c r="AC9" s="147"/>
      <c r="AD9" s="147"/>
      <c r="AE9" s="147"/>
      <c r="AF9" s="147"/>
      <c r="AG9" s="147" t="s">
        <v>164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0"/>
      <c r="B10" s="151"/>
      <c r="C10" s="176" t="s">
        <v>710</v>
      </c>
      <c r="D10" s="153"/>
      <c r="E10" s="154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47"/>
      <c r="Y10" s="147"/>
      <c r="Z10" s="147"/>
      <c r="AA10" s="147"/>
      <c r="AB10" s="147"/>
      <c r="AC10" s="147"/>
      <c r="AD10" s="147"/>
      <c r="AE10" s="147"/>
      <c r="AF10" s="147"/>
      <c r="AG10" s="147" t="s">
        <v>166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0"/>
      <c r="B11" s="151"/>
      <c r="C11" s="176" t="s">
        <v>715</v>
      </c>
      <c r="D11" s="153"/>
      <c r="E11" s="154">
        <v>1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47"/>
      <c r="Y11" s="147"/>
      <c r="Z11" s="147"/>
      <c r="AA11" s="147"/>
      <c r="AB11" s="147"/>
      <c r="AC11" s="147"/>
      <c r="AD11" s="147"/>
      <c r="AE11" s="147"/>
      <c r="AF11" s="147"/>
      <c r="AG11" s="147" t="s">
        <v>166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5"/>
      <c r="B12" s="6"/>
      <c r="C12" s="178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E12">
        <v>15</v>
      </c>
      <c r="AF12">
        <v>21</v>
      </c>
    </row>
    <row r="13" spans="1:60" x14ac:dyDescent="0.2">
      <c r="C13" s="179"/>
      <c r="D13" s="138"/>
      <c r="AG13" t="s">
        <v>707</v>
      </c>
    </row>
    <row r="14" spans="1:60" x14ac:dyDescent="0.2">
      <c r="D14" s="138"/>
    </row>
    <row r="15" spans="1:60" x14ac:dyDescent="0.2">
      <c r="D15" s="138"/>
    </row>
    <row r="16" spans="1:60" x14ac:dyDescent="0.2">
      <c r="D16" s="138"/>
    </row>
    <row r="17" spans="4:4" x14ac:dyDescent="0.2">
      <c r="D17" s="138"/>
    </row>
    <row r="18" spans="4:4" x14ac:dyDescent="0.2">
      <c r="D18" s="138"/>
    </row>
    <row r="19" spans="4:4" x14ac:dyDescent="0.2">
      <c r="D19" s="138"/>
    </row>
    <row r="20" spans="4:4" x14ac:dyDescent="0.2">
      <c r="D20" s="138"/>
    </row>
    <row r="21" spans="4:4" x14ac:dyDescent="0.2">
      <c r="D21" s="138"/>
    </row>
    <row r="22" spans="4:4" x14ac:dyDescent="0.2">
      <c r="D22" s="138"/>
    </row>
    <row r="23" spans="4:4" x14ac:dyDescent="0.2">
      <c r="D23" s="138"/>
    </row>
    <row r="24" spans="4:4" x14ac:dyDescent="0.2">
      <c r="D24" s="138"/>
    </row>
    <row r="25" spans="4:4" x14ac:dyDescent="0.2">
      <c r="D25" s="138"/>
    </row>
    <row r="26" spans="4:4" x14ac:dyDescent="0.2">
      <c r="D26" s="138"/>
    </row>
    <row r="27" spans="4:4" x14ac:dyDescent="0.2">
      <c r="D27" s="138"/>
    </row>
    <row r="28" spans="4:4" x14ac:dyDescent="0.2">
      <c r="D28" s="138"/>
    </row>
    <row r="29" spans="4:4" x14ac:dyDescent="0.2">
      <c r="D29" s="138"/>
    </row>
    <row r="30" spans="4:4" x14ac:dyDescent="0.2">
      <c r="D30" s="138"/>
    </row>
    <row r="31" spans="4:4" x14ac:dyDescent="0.2">
      <c r="D31" s="138"/>
    </row>
    <row r="32" spans="4:4" x14ac:dyDescent="0.2">
      <c r="D32" s="138"/>
    </row>
    <row r="33" spans="4:4" x14ac:dyDescent="0.2">
      <c r="D33" s="138"/>
    </row>
    <row r="34" spans="4:4" x14ac:dyDescent="0.2">
      <c r="D34" s="138"/>
    </row>
    <row r="35" spans="4:4" x14ac:dyDescent="0.2">
      <c r="D35" s="138"/>
    </row>
    <row r="36" spans="4:4" x14ac:dyDescent="0.2">
      <c r="D36" s="138"/>
    </row>
    <row r="37" spans="4:4" x14ac:dyDescent="0.2">
      <c r="D37" s="138"/>
    </row>
    <row r="38" spans="4:4" x14ac:dyDescent="0.2">
      <c r="D38" s="138"/>
    </row>
    <row r="39" spans="4:4" x14ac:dyDescent="0.2">
      <c r="D39" s="138"/>
    </row>
    <row r="40" spans="4:4" x14ac:dyDescent="0.2">
      <c r="D40" s="138"/>
    </row>
    <row r="41" spans="4:4" x14ac:dyDescent="0.2">
      <c r="D41" s="138"/>
    </row>
    <row r="42" spans="4:4" x14ac:dyDescent="0.2">
      <c r="D42" s="138"/>
    </row>
    <row r="43" spans="4:4" x14ac:dyDescent="0.2">
      <c r="D43" s="138"/>
    </row>
    <row r="44" spans="4:4" x14ac:dyDescent="0.2">
      <c r="D44" s="138"/>
    </row>
    <row r="45" spans="4:4" x14ac:dyDescent="0.2">
      <c r="D45" s="138"/>
    </row>
    <row r="46" spans="4:4" x14ac:dyDescent="0.2">
      <c r="D46" s="138"/>
    </row>
    <row r="47" spans="4:4" x14ac:dyDescent="0.2">
      <c r="D47" s="138"/>
    </row>
    <row r="48" spans="4:4" x14ac:dyDescent="0.2">
      <c r="D48" s="138"/>
    </row>
    <row r="49" spans="4:4" x14ac:dyDescent="0.2">
      <c r="D49" s="138"/>
    </row>
    <row r="50" spans="4:4" x14ac:dyDescent="0.2">
      <c r="D50" s="138"/>
    </row>
    <row r="51" spans="4:4" x14ac:dyDescent="0.2">
      <c r="D51" s="138"/>
    </row>
    <row r="52" spans="4:4" x14ac:dyDescent="0.2">
      <c r="D52" s="138"/>
    </row>
    <row r="53" spans="4:4" x14ac:dyDescent="0.2">
      <c r="D53" s="138"/>
    </row>
    <row r="54" spans="4:4" x14ac:dyDescent="0.2">
      <c r="D54" s="138"/>
    </row>
    <row r="55" spans="4:4" x14ac:dyDescent="0.2">
      <c r="D55" s="138"/>
    </row>
    <row r="56" spans="4:4" x14ac:dyDescent="0.2">
      <c r="D56" s="138"/>
    </row>
    <row r="57" spans="4:4" x14ac:dyDescent="0.2">
      <c r="D57" s="138"/>
    </row>
    <row r="58" spans="4:4" x14ac:dyDescent="0.2">
      <c r="D58" s="138"/>
    </row>
    <row r="59" spans="4:4" x14ac:dyDescent="0.2">
      <c r="D59" s="138"/>
    </row>
    <row r="60" spans="4:4" x14ac:dyDescent="0.2">
      <c r="D60" s="138"/>
    </row>
    <row r="61" spans="4:4" x14ac:dyDescent="0.2">
      <c r="D61" s="138"/>
    </row>
    <row r="62" spans="4:4" x14ac:dyDescent="0.2">
      <c r="D62" s="138"/>
    </row>
    <row r="63" spans="4:4" x14ac:dyDescent="0.2">
      <c r="D63" s="138"/>
    </row>
    <row r="64" spans="4:4" x14ac:dyDescent="0.2">
      <c r="D64" s="138"/>
    </row>
    <row r="65" spans="4:4" x14ac:dyDescent="0.2">
      <c r="D65" s="138"/>
    </row>
    <row r="66" spans="4:4" x14ac:dyDescent="0.2">
      <c r="D66" s="138"/>
    </row>
    <row r="67" spans="4:4" x14ac:dyDescent="0.2">
      <c r="D67" s="138"/>
    </row>
    <row r="68" spans="4:4" x14ac:dyDescent="0.2">
      <c r="D68" s="138"/>
    </row>
    <row r="69" spans="4:4" x14ac:dyDescent="0.2">
      <c r="D69" s="138"/>
    </row>
    <row r="70" spans="4:4" x14ac:dyDescent="0.2">
      <c r="D70" s="138"/>
    </row>
    <row r="71" spans="4:4" x14ac:dyDescent="0.2">
      <c r="D71" s="138"/>
    </row>
    <row r="72" spans="4:4" x14ac:dyDescent="0.2">
      <c r="D72" s="138"/>
    </row>
    <row r="73" spans="4:4" x14ac:dyDescent="0.2">
      <c r="D73" s="138"/>
    </row>
    <row r="74" spans="4:4" x14ac:dyDescent="0.2">
      <c r="D74" s="138"/>
    </row>
    <row r="75" spans="4:4" x14ac:dyDescent="0.2">
      <c r="D75" s="138"/>
    </row>
    <row r="76" spans="4:4" x14ac:dyDescent="0.2">
      <c r="D76" s="138"/>
    </row>
    <row r="77" spans="4:4" x14ac:dyDescent="0.2">
      <c r="D77" s="138"/>
    </row>
    <row r="78" spans="4:4" x14ac:dyDescent="0.2">
      <c r="D78" s="138"/>
    </row>
    <row r="79" spans="4:4" x14ac:dyDescent="0.2">
      <c r="D79" s="138"/>
    </row>
    <row r="80" spans="4:4" x14ac:dyDescent="0.2">
      <c r="D80" s="138"/>
    </row>
    <row r="81" spans="4:4" x14ac:dyDescent="0.2">
      <c r="D81" s="138"/>
    </row>
    <row r="82" spans="4:4" x14ac:dyDescent="0.2">
      <c r="D82" s="138"/>
    </row>
    <row r="83" spans="4:4" x14ac:dyDescent="0.2">
      <c r="D83" s="138"/>
    </row>
    <row r="84" spans="4:4" x14ac:dyDescent="0.2">
      <c r="D84" s="138"/>
    </row>
    <row r="85" spans="4:4" x14ac:dyDescent="0.2">
      <c r="D85" s="138"/>
    </row>
    <row r="86" spans="4:4" x14ac:dyDescent="0.2">
      <c r="D86" s="138"/>
    </row>
    <row r="87" spans="4:4" x14ac:dyDescent="0.2">
      <c r="D87" s="138"/>
    </row>
    <row r="88" spans="4:4" x14ac:dyDescent="0.2">
      <c r="D88" s="138"/>
    </row>
    <row r="89" spans="4:4" x14ac:dyDescent="0.2">
      <c r="D89" s="138"/>
    </row>
    <row r="90" spans="4:4" x14ac:dyDescent="0.2">
      <c r="D90" s="138"/>
    </row>
    <row r="91" spans="4:4" x14ac:dyDescent="0.2">
      <c r="D91" s="138"/>
    </row>
    <row r="92" spans="4:4" x14ac:dyDescent="0.2">
      <c r="D92" s="138"/>
    </row>
    <row r="93" spans="4:4" x14ac:dyDescent="0.2">
      <c r="D93" s="138"/>
    </row>
    <row r="94" spans="4:4" x14ac:dyDescent="0.2">
      <c r="D94" s="138"/>
    </row>
    <row r="95" spans="4:4" x14ac:dyDescent="0.2">
      <c r="D95" s="138"/>
    </row>
    <row r="96" spans="4:4" x14ac:dyDescent="0.2">
      <c r="D96" s="138"/>
    </row>
    <row r="97" spans="4:4" x14ac:dyDescent="0.2">
      <c r="D97" s="138"/>
    </row>
    <row r="98" spans="4:4" x14ac:dyDescent="0.2">
      <c r="D98" s="138"/>
    </row>
    <row r="99" spans="4:4" x14ac:dyDescent="0.2">
      <c r="D99" s="138"/>
    </row>
    <row r="100" spans="4:4" x14ac:dyDescent="0.2">
      <c r="D100" s="138"/>
    </row>
    <row r="101" spans="4:4" x14ac:dyDescent="0.2">
      <c r="D101" s="138"/>
    </row>
    <row r="102" spans="4:4" x14ac:dyDescent="0.2">
      <c r="D102" s="138"/>
    </row>
    <row r="103" spans="4:4" x14ac:dyDescent="0.2">
      <c r="D103" s="138"/>
    </row>
    <row r="104" spans="4:4" x14ac:dyDescent="0.2">
      <c r="D104" s="138"/>
    </row>
    <row r="105" spans="4:4" x14ac:dyDescent="0.2">
      <c r="D105" s="138"/>
    </row>
    <row r="106" spans="4:4" x14ac:dyDescent="0.2">
      <c r="D106" s="138"/>
    </row>
    <row r="107" spans="4:4" x14ac:dyDescent="0.2">
      <c r="D107" s="138"/>
    </row>
    <row r="108" spans="4:4" x14ac:dyDescent="0.2">
      <c r="D108" s="138"/>
    </row>
    <row r="109" spans="4:4" x14ac:dyDescent="0.2">
      <c r="D109" s="138"/>
    </row>
    <row r="110" spans="4:4" x14ac:dyDescent="0.2">
      <c r="D110" s="138"/>
    </row>
    <row r="111" spans="4:4" x14ac:dyDescent="0.2">
      <c r="D111" s="138"/>
    </row>
    <row r="112" spans="4:4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1" t="s">
        <v>799</v>
      </c>
      <c r="B1" s="231"/>
      <c r="C1" s="231"/>
      <c r="D1" s="231"/>
      <c r="E1" s="231"/>
      <c r="F1" s="231"/>
      <c r="G1" s="231"/>
      <c r="AG1" t="s">
        <v>133</v>
      </c>
    </row>
    <row r="2" spans="1:60" ht="24.95" customHeight="1" x14ac:dyDescent="0.2">
      <c r="A2" s="139" t="s">
        <v>7</v>
      </c>
      <c r="B2" s="76" t="s">
        <v>788</v>
      </c>
      <c r="C2" s="232" t="s">
        <v>796</v>
      </c>
      <c r="D2" s="233"/>
      <c r="E2" s="233"/>
      <c r="F2" s="233"/>
      <c r="G2" s="234"/>
      <c r="AG2" t="s">
        <v>134</v>
      </c>
    </row>
    <row r="3" spans="1:60" ht="24.95" customHeight="1" x14ac:dyDescent="0.2">
      <c r="A3" s="139" t="s">
        <v>8</v>
      </c>
      <c r="B3" s="76" t="s">
        <v>53</v>
      </c>
      <c r="C3" s="232" t="s">
        <v>54</v>
      </c>
      <c r="D3" s="233"/>
      <c r="E3" s="233"/>
      <c r="F3" s="233"/>
      <c r="G3" s="234"/>
      <c r="AC3" s="86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53</v>
      </c>
      <c r="C4" s="235" t="s">
        <v>54</v>
      </c>
      <c r="D4" s="236"/>
      <c r="E4" s="236"/>
      <c r="F4" s="236"/>
      <c r="G4" s="237"/>
      <c r="AG4" t="s">
        <v>136</v>
      </c>
    </row>
    <row r="5" spans="1:60" x14ac:dyDescent="0.2">
      <c r="D5" s="138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60" x14ac:dyDescent="0.2">
      <c r="A8" s="156" t="s">
        <v>157</v>
      </c>
      <c r="B8" s="157" t="s">
        <v>62</v>
      </c>
      <c r="C8" s="174" t="s">
        <v>63</v>
      </c>
      <c r="D8" s="158"/>
      <c r="E8" s="159"/>
      <c r="F8" s="160"/>
      <c r="G8" s="161"/>
      <c r="H8" s="155"/>
      <c r="I8" s="155">
        <f>SUM(I9:I34)</f>
        <v>8613.3000000000011</v>
      </c>
      <c r="J8" s="155"/>
      <c r="K8" s="155">
        <f>SUM(K9:K34)</f>
        <v>39330.14</v>
      </c>
      <c r="L8" s="155"/>
      <c r="M8" s="155">
        <f>SUM(M9:M34)</f>
        <v>0</v>
      </c>
      <c r="N8" s="155"/>
      <c r="O8" s="155">
        <f>SUM(O9:O34)</f>
        <v>23.97</v>
      </c>
      <c r="P8" s="155"/>
      <c r="Q8" s="155">
        <f>SUM(Q9:Q34)</f>
        <v>0</v>
      </c>
      <c r="R8" s="155"/>
      <c r="S8" s="155"/>
      <c r="T8" s="155"/>
      <c r="U8" s="155"/>
      <c r="V8" s="155">
        <f>SUM(V9:V34)</f>
        <v>89.939999999999984</v>
      </c>
      <c r="W8" s="155"/>
      <c r="AG8" t="s">
        <v>158</v>
      </c>
    </row>
    <row r="9" spans="1:60" outlineLevel="1" x14ac:dyDescent="0.2">
      <c r="A9" s="162">
        <v>1</v>
      </c>
      <c r="B9" s="163" t="s">
        <v>716</v>
      </c>
      <c r="C9" s="175" t="s">
        <v>717</v>
      </c>
      <c r="D9" s="164" t="s">
        <v>161</v>
      </c>
      <c r="E9" s="165">
        <v>21.445499999999999</v>
      </c>
      <c r="F9" s="166"/>
      <c r="G9" s="167"/>
      <c r="H9" s="152">
        <v>0</v>
      </c>
      <c r="I9" s="152">
        <f>ROUND(E9*H9,2)</f>
        <v>0</v>
      </c>
      <c r="J9" s="152">
        <v>829.9</v>
      </c>
      <c r="K9" s="152">
        <f>ROUND(E9*J9,2)</f>
        <v>17797.62</v>
      </c>
      <c r="L9" s="152">
        <v>21</v>
      </c>
      <c r="M9" s="152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2"/>
      <c r="S9" s="152" t="s">
        <v>162</v>
      </c>
      <c r="T9" s="152" t="s">
        <v>163</v>
      </c>
      <c r="U9" s="152">
        <v>2.2490000000000001</v>
      </c>
      <c r="V9" s="152">
        <f>ROUND(E9*U9,2)</f>
        <v>48.23</v>
      </c>
      <c r="W9" s="152"/>
      <c r="X9" s="147"/>
      <c r="Y9" s="147"/>
      <c r="Z9" s="147"/>
      <c r="AA9" s="147"/>
      <c r="AB9" s="147"/>
      <c r="AC9" s="147"/>
      <c r="AD9" s="147"/>
      <c r="AE9" s="147"/>
      <c r="AF9" s="147"/>
      <c r="AG9" s="147" t="s">
        <v>164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0"/>
      <c r="B10" s="151"/>
      <c r="C10" s="176" t="s">
        <v>718</v>
      </c>
      <c r="D10" s="153"/>
      <c r="E10" s="154">
        <v>21.445499999999999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47"/>
      <c r="Y10" s="147"/>
      <c r="Z10" s="147"/>
      <c r="AA10" s="147"/>
      <c r="AB10" s="147"/>
      <c r="AC10" s="147"/>
      <c r="AD10" s="147"/>
      <c r="AE10" s="147"/>
      <c r="AF10" s="147"/>
      <c r="AG10" s="147" t="s">
        <v>166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2">
        <v>2</v>
      </c>
      <c r="B11" s="163" t="s">
        <v>719</v>
      </c>
      <c r="C11" s="175" t="s">
        <v>720</v>
      </c>
      <c r="D11" s="164" t="s">
        <v>161</v>
      </c>
      <c r="E11" s="165">
        <v>10.72275</v>
      </c>
      <c r="F11" s="166"/>
      <c r="G11" s="167"/>
      <c r="H11" s="152">
        <v>0</v>
      </c>
      <c r="I11" s="152">
        <f>ROUND(E11*H11,2)</f>
        <v>0</v>
      </c>
      <c r="J11" s="152">
        <v>52.8</v>
      </c>
      <c r="K11" s="152">
        <f>ROUND(E11*J11,2)</f>
        <v>566.16</v>
      </c>
      <c r="L11" s="152">
        <v>21</v>
      </c>
      <c r="M11" s="152">
        <f>G11*(1+L11/100)</f>
        <v>0</v>
      </c>
      <c r="N11" s="152">
        <v>0</v>
      </c>
      <c r="O11" s="152">
        <f>ROUND(E11*N11,2)</f>
        <v>0</v>
      </c>
      <c r="P11" s="152">
        <v>0</v>
      </c>
      <c r="Q11" s="152">
        <f>ROUND(E11*P11,2)</f>
        <v>0</v>
      </c>
      <c r="R11" s="152"/>
      <c r="S11" s="152" t="s">
        <v>162</v>
      </c>
      <c r="T11" s="152" t="s">
        <v>163</v>
      </c>
      <c r="U11" s="152">
        <v>0.107</v>
      </c>
      <c r="V11" s="152">
        <f>ROUND(E11*U11,2)</f>
        <v>1.1499999999999999</v>
      </c>
      <c r="W11" s="152"/>
      <c r="X11" s="147"/>
      <c r="Y11" s="147"/>
      <c r="Z11" s="147"/>
      <c r="AA11" s="147"/>
      <c r="AB11" s="147"/>
      <c r="AC11" s="147"/>
      <c r="AD11" s="147"/>
      <c r="AE11" s="147"/>
      <c r="AF11" s="147"/>
      <c r="AG11" s="147" t="s">
        <v>164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0"/>
      <c r="B12" s="151"/>
      <c r="C12" s="176" t="s">
        <v>721</v>
      </c>
      <c r="D12" s="153"/>
      <c r="E12" s="154">
        <v>10.72275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47"/>
      <c r="Y12" s="147"/>
      <c r="Z12" s="147"/>
      <c r="AA12" s="147"/>
      <c r="AB12" s="147"/>
      <c r="AC12" s="147"/>
      <c r="AD12" s="147"/>
      <c r="AE12" s="147"/>
      <c r="AF12" s="147"/>
      <c r="AG12" s="147" t="s">
        <v>166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2">
        <v>3</v>
      </c>
      <c r="B13" s="163" t="s">
        <v>182</v>
      </c>
      <c r="C13" s="175" t="s">
        <v>183</v>
      </c>
      <c r="D13" s="164" t="s">
        <v>161</v>
      </c>
      <c r="E13" s="165">
        <v>4.2</v>
      </c>
      <c r="F13" s="166"/>
      <c r="G13" s="167"/>
      <c r="H13" s="152">
        <v>0</v>
      </c>
      <c r="I13" s="152">
        <f>ROUND(E13*H13,2)</f>
        <v>0</v>
      </c>
      <c r="J13" s="152">
        <v>467.5</v>
      </c>
      <c r="K13" s="152">
        <f>ROUND(E13*J13,2)</f>
        <v>1963.5</v>
      </c>
      <c r="L13" s="152">
        <v>21</v>
      </c>
      <c r="M13" s="152">
        <f>G13*(1+L13/100)</f>
        <v>0</v>
      </c>
      <c r="N13" s="152">
        <v>0</v>
      </c>
      <c r="O13" s="152">
        <f>ROUND(E13*N13,2)</f>
        <v>0</v>
      </c>
      <c r="P13" s="152">
        <v>0</v>
      </c>
      <c r="Q13" s="152">
        <f>ROUND(E13*P13,2)</f>
        <v>0</v>
      </c>
      <c r="R13" s="152"/>
      <c r="S13" s="152" t="s">
        <v>162</v>
      </c>
      <c r="T13" s="152" t="s">
        <v>163</v>
      </c>
      <c r="U13" s="152">
        <v>0.36499999999999999</v>
      </c>
      <c r="V13" s="152">
        <f>ROUND(E13*U13,2)</f>
        <v>1.53</v>
      </c>
      <c r="W13" s="152"/>
      <c r="X13" s="147"/>
      <c r="Y13" s="147"/>
      <c r="Z13" s="147"/>
      <c r="AA13" s="147"/>
      <c r="AB13" s="147"/>
      <c r="AC13" s="147"/>
      <c r="AD13" s="147"/>
      <c r="AE13" s="147"/>
      <c r="AF13" s="147"/>
      <c r="AG13" s="147" t="s">
        <v>164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0"/>
      <c r="B14" s="151"/>
      <c r="C14" s="176" t="s">
        <v>722</v>
      </c>
      <c r="D14" s="153"/>
      <c r="E14" s="154">
        <v>4.2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47"/>
      <c r="Y14" s="147"/>
      <c r="Z14" s="147"/>
      <c r="AA14" s="147"/>
      <c r="AB14" s="147"/>
      <c r="AC14" s="147"/>
      <c r="AD14" s="147"/>
      <c r="AE14" s="147"/>
      <c r="AF14" s="147"/>
      <c r="AG14" s="147" t="s">
        <v>166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2">
        <v>4</v>
      </c>
      <c r="B15" s="163" t="s">
        <v>186</v>
      </c>
      <c r="C15" s="175" t="s">
        <v>187</v>
      </c>
      <c r="D15" s="164" t="s">
        <v>161</v>
      </c>
      <c r="E15" s="165">
        <v>2.1</v>
      </c>
      <c r="F15" s="166"/>
      <c r="G15" s="167"/>
      <c r="H15" s="152">
        <v>0</v>
      </c>
      <c r="I15" s="152">
        <f>ROUND(E15*H15,2)</f>
        <v>0</v>
      </c>
      <c r="J15" s="152">
        <v>34.299999999999997</v>
      </c>
      <c r="K15" s="152">
        <f>ROUND(E15*J15,2)</f>
        <v>72.03</v>
      </c>
      <c r="L15" s="152">
        <v>21</v>
      </c>
      <c r="M15" s="152">
        <f>G15*(1+L15/100)</f>
        <v>0</v>
      </c>
      <c r="N15" s="152">
        <v>0</v>
      </c>
      <c r="O15" s="152">
        <f>ROUND(E15*N15,2)</f>
        <v>0</v>
      </c>
      <c r="P15" s="152">
        <v>0</v>
      </c>
      <c r="Q15" s="152">
        <f>ROUND(E15*P15,2)</f>
        <v>0</v>
      </c>
      <c r="R15" s="152"/>
      <c r="S15" s="152" t="s">
        <v>162</v>
      </c>
      <c r="T15" s="152" t="s">
        <v>163</v>
      </c>
      <c r="U15" s="152">
        <v>8.4000000000000005E-2</v>
      </c>
      <c r="V15" s="152">
        <f>ROUND(E15*U15,2)</f>
        <v>0.18</v>
      </c>
      <c r="W15" s="152"/>
      <c r="X15" s="147"/>
      <c r="Y15" s="147"/>
      <c r="Z15" s="147"/>
      <c r="AA15" s="147"/>
      <c r="AB15" s="147"/>
      <c r="AC15" s="147"/>
      <c r="AD15" s="147"/>
      <c r="AE15" s="147"/>
      <c r="AF15" s="147"/>
      <c r="AG15" s="147" t="s">
        <v>164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0"/>
      <c r="B16" s="151"/>
      <c r="C16" s="176" t="s">
        <v>723</v>
      </c>
      <c r="D16" s="153"/>
      <c r="E16" s="154">
        <v>2.1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47"/>
      <c r="Y16" s="147"/>
      <c r="Z16" s="147"/>
      <c r="AA16" s="147"/>
      <c r="AB16" s="147"/>
      <c r="AC16" s="147"/>
      <c r="AD16" s="147"/>
      <c r="AE16" s="147"/>
      <c r="AF16" s="147"/>
      <c r="AG16" s="147" t="s">
        <v>166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2">
        <v>5</v>
      </c>
      <c r="B17" s="163" t="s">
        <v>724</v>
      </c>
      <c r="C17" s="175" t="s">
        <v>725</v>
      </c>
      <c r="D17" s="164" t="s">
        <v>212</v>
      </c>
      <c r="E17" s="165">
        <v>24.48</v>
      </c>
      <c r="F17" s="166"/>
      <c r="G17" s="167"/>
      <c r="H17" s="152">
        <v>11.83</v>
      </c>
      <c r="I17" s="152">
        <f>ROUND(E17*H17,2)</f>
        <v>289.60000000000002</v>
      </c>
      <c r="J17" s="152">
        <v>73.67</v>
      </c>
      <c r="K17" s="152">
        <f>ROUND(E17*J17,2)</f>
        <v>1803.44</v>
      </c>
      <c r="L17" s="152">
        <v>21</v>
      </c>
      <c r="M17" s="152">
        <f>G17*(1+L17/100)</f>
        <v>0</v>
      </c>
      <c r="N17" s="152">
        <v>6.9999999999999999E-4</v>
      </c>
      <c r="O17" s="152">
        <f>ROUND(E17*N17,2)</f>
        <v>0.02</v>
      </c>
      <c r="P17" s="152">
        <v>0</v>
      </c>
      <c r="Q17" s="152">
        <f>ROUND(E17*P17,2)</f>
        <v>0</v>
      </c>
      <c r="R17" s="152"/>
      <c r="S17" s="152" t="s">
        <v>162</v>
      </c>
      <c r="T17" s="152" t="s">
        <v>163</v>
      </c>
      <c r="U17" s="152">
        <v>0.156</v>
      </c>
      <c r="V17" s="152">
        <f>ROUND(E17*U17,2)</f>
        <v>3.82</v>
      </c>
      <c r="W17" s="152"/>
      <c r="X17" s="147"/>
      <c r="Y17" s="147"/>
      <c r="Z17" s="147"/>
      <c r="AA17" s="147"/>
      <c r="AB17" s="147"/>
      <c r="AC17" s="147"/>
      <c r="AD17" s="147"/>
      <c r="AE17" s="147"/>
      <c r="AF17" s="147"/>
      <c r="AG17" s="147" t="s">
        <v>164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0"/>
      <c r="B18" s="151"/>
      <c r="C18" s="176" t="s">
        <v>726</v>
      </c>
      <c r="D18" s="153"/>
      <c r="E18" s="154">
        <v>24.48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47"/>
      <c r="Y18" s="147"/>
      <c r="Z18" s="147"/>
      <c r="AA18" s="147"/>
      <c r="AB18" s="147"/>
      <c r="AC18" s="147"/>
      <c r="AD18" s="147"/>
      <c r="AE18" s="147"/>
      <c r="AF18" s="147"/>
      <c r="AG18" s="147" t="s">
        <v>166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6</v>
      </c>
      <c r="B19" s="169" t="s">
        <v>727</v>
      </c>
      <c r="C19" s="177" t="s">
        <v>728</v>
      </c>
      <c r="D19" s="170" t="s">
        <v>212</v>
      </c>
      <c r="E19" s="171">
        <v>24.48</v>
      </c>
      <c r="F19" s="172"/>
      <c r="G19" s="173"/>
      <c r="H19" s="152">
        <v>0</v>
      </c>
      <c r="I19" s="152">
        <f>ROUND(E19*H19,2)</f>
        <v>0</v>
      </c>
      <c r="J19" s="152">
        <v>35.6</v>
      </c>
      <c r="K19" s="152">
        <f>ROUND(E19*J19,2)</f>
        <v>871.49</v>
      </c>
      <c r="L19" s="152">
        <v>21</v>
      </c>
      <c r="M19" s="152">
        <f>G19*(1+L19/100)</f>
        <v>0</v>
      </c>
      <c r="N19" s="152">
        <v>0</v>
      </c>
      <c r="O19" s="152">
        <f>ROUND(E19*N19,2)</f>
        <v>0</v>
      </c>
      <c r="P19" s="152">
        <v>0</v>
      </c>
      <c r="Q19" s="152">
        <f>ROUND(E19*P19,2)</f>
        <v>0</v>
      </c>
      <c r="R19" s="152"/>
      <c r="S19" s="152" t="s">
        <v>162</v>
      </c>
      <c r="T19" s="152" t="s">
        <v>163</v>
      </c>
      <c r="U19" s="152">
        <v>9.5000000000000001E-2</v>
      </c>
      <c r="V19" s="152">
        <f>ROUND(E19*U19,2)</f>
        <v>2.33</v>
      </c>
      <c r="W19" s="152"/>
      <c r="X19" s="147"/>
      <c r="Y19" s="147"/>
      <c r="Z19" s="147"/>
      <c r="AA19" s="147"/>
      <c r="AB19" s="147"/>
      <c r="AC19" s="147"/>
      <c r="AD19" s="147"/>
      <c r="AE19" s="147"/>
      <c r="AF19" s="147"/>
      <c r="AG19" s="147" t="s">
        <v>164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8">
        <v>7</v>
      </c>
      <c r="B20" s="169" t="s">
        <v>729</v>
      </c>
      <c r="C20" s="177" t="s">
        <v>730</v>
      </c>
      <c r="D20" s="170" t="s">
        <v>212</v>
      </c>
      <c r="E20" s="171">
        <v>24.48</v>
      </c>
      <c r="F20" s="172"/>
      <c r="G20" s="173"/>
      <c r="H20" s="152">
        <v>3.83</v>
      </c>
      <c r="I20" s="152">
        <f>ROUND(E20*H20,2)</f>
        <v>93.76</v>
      </c>
      <c r="J20" s="152">
        <v>116.07</v>
      </c>
      <c r="K20" s="152">
        <f>ROUND(E20*J20,2)</f>
        <v>2841.39</v>
      </c>
      <c r="L20" s="152">
        <v>21</v>
      </c>
      <c r="M20" s="152">
        <f>G20*(1+L20/100)</f>
        <v>0</v>
      </c>
      <c r="N20" s="152">
        <v>8.0000000000000004E-4</v>
      </c>
      <c r="O20" s="152">
        <f>ROUND(E20*N20,2)</f>
        <v>0.02</v>
      </c>
      <c r="P20" s="152">
        <v>0</v>
      </c>
      <c r="Q20" s="152">
        <f>ROUND(E20*P20,2)</f>
        <v>0</v>
      </c>
      <c r="R20" s="152"/>
      <c r="S20" s="152" t="s">
        <v>162</v>
      </c>
      <c r="T20" s="152" t="s">
        <v>163</v>
      </c>
      <c r="U20" s="152">
        <v>0.28299999999999997</v>
      </c>
      <c r="V20" s="152">
        <f>ROUND(E20*U20,2)</f>
        <v>6.93</v>
      </c>
      <c r="W20" s="152"/>
      <c r="X20" s="147"/>
      <c r="Y20" s="147"/>
      <c r="Z20" s="147"/>
      <c r="AA20" s="147"/>
      <c r="AB20" s="147"/>
      <c r="AC20" s="147"/>
      <c r="AD20" s="147"/>
      <c r="AE20" s="147"/>
      <c r="AF20" s="147"/>
      <c r="AG20" s="147" t="s">
        <v>164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8">
        <v>8</v>
      </c>
      <c r="B21" s="169" t="s">
        <v>731</v>
      </c>
      <c r="C21" s="177" t="s">
        <v>732</v>
      </c>
      <c r="D21" s="170" t="s">
        <v>212</v>
      </c>
      <c r="E21" s="171">
        <v>24.48</v>
      </c>
      <c r="F21" s="172"/>
      <c r="G21" s="173"/>
      <c r="H21" s="152">
        <v>0</v>
      </c>
      <c r="I21" s="152">
        <f>ROUND(E21*H21,2)</f>
        <v>0</v>
      </c>
      <c r="J21" s="152">
        <v>30.2</v>
      </c>
      <c r="K21" s="152">
        <f>ROUND(E21*J21,2)</f>
        <v>739.3</v>
      </c>
      <c r="L21" s="152">
        <v>21</v>
      </c>
      <c r="M21" s="152">
        <f>G21*(1+L21/100)</f>
        <v>0</v>
      </c>
      <c r="N21" s="152">
        <v>0</v>
      </c>
      <c r="O21" s="152">
        <f>ROUND(E21*N21,2)</f>
        <v>0</v>
      </c>
      <c r="P21" s="152">
        <v>0</v>
      </c>
      <c r="Q21" s="152">
        <f>ROUND(E21*P21,2)</f>
        <v>0</v>
      </c>
      <c r="R21" s="152"/>
      <c r="S21" s="152" t="s">
        <v>162</v>
      </c>
      <c r="T21" s="152" t="s">
        <v>163</v>
      </c>
      <c r="U21" s="152">
        <v>0.08</v>
      </c>
      <c r="V21" s="152">
        <f>ROUND(E21*U21,2)</f>
        <v>1.96</v>
      </c>
      <c r="W21" s="152"/>
      <c r="X21" s="147"/>
      <c r="Y21" s="147"/>
      <c r="Z21" s="147"/>
      <c r="AA21" s="147"/>
      <c r="AB21" s="147"/>
      <c r="AC21" s="147"/>
      <c r="AD21" s="147"/>
      <c r="AE21" s="147"/>
      <c r="AF21" s="147"/>
      <c r="AG21" s="147" t="s">
        <v>164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2">
        <v>9</v>
      </c>
      <c r="B22" s="163" t="s">
        <v>192</v>
      </c>
      <c r="C22" s="175" t="s">
        <v>193</v>
      </c>
      <c r="D22" s="164" t="s">
        <v>161</v>
      </c>
      <c r="E22" s="165">
        <v>17.073</v>
      </c>
      <c r="F22" s="166"/>
      <c r="G22" s="167"/>
      <c r="H22" s="152">
        <v>0</v>
      </c>
      <c r="I22" s="152">
        <f>ROUND(E22*H22,2)</f>
        <v>0</v>
      </c>
      <c r="J22" s="152">
        <v>140</v>
      </c>
      <c r="K22" s="152">
        <f>ROUND(E22*J22,2)</f>
        <v>2390.2199999999998</v>
      </c>
      <c r="L22" s="152">
        <v>21</v>
      </c>
      <c r="M22" s="152">
        <f>G22*(1+L22/100)</f>
        <v>0</v>
      </c>
      <c r="N22" s="152">
        <v>0</v>
      </c>
      <c r="O22" s="152">
        <f>ROUND(E22*N22,2)</f>
        <v>0</v>
      </c>
      <c r="P22" s="152">
        <v>0</v>
      </c>
      <c r="Q22" s="152">
        <f>ROUND(E22*P22,2)</f>
        <v>0</v>
      </c>
      <c r="R22" s="152"/>
      <c r="S22" s="152" t="s">
        <v>162</v>
      </c>
      <c r="T22" s="152" t="s">
        <v>163</v>
      </c>
      <c r="U22" s="152">
        <v>1.0999999999999999E-2</v>
      </c>
      <c r="V22" s="152">
        <f>ROUND(E22*U22,2)</f>
        <v>0.19</v>
      </c>
      <c r="W22" s="152"/>
      <c r="X22" s="147"/>
      <c r="Y22" s="147"/>
      <c r="Z22" s="147"/>
      <c r="AA22" s="147"/>
      <c r="AB22" s="147"/>
      <c r="AC22" s="147"/>
      <c r="AD22" s="147"/>
      <c r="AE22" s="147"/>
      <c r="AF22" s="147"/>
      <c r="AG22" s="147" t="s">
        <v>164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0"/>
      <c r="B23" s="151"/>
      <c r="C23" s="176" t="s">
        <v>733</v>
      </c>
      <c r="D23" s="153"/>
      <c r="E23" s="154">
        <v>19.523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47"/>
      <c r="Y23" s="147"/>
      <c r="Z23" s="147"/>
      <c r="AA23" s="147"/>
      <c r="AB23" s="147"/>
      <c r="AC23" s="147"/>
      <c r="AD23" s="147"/>
      <c r="AE23" s="147"/>
      <c r="AF23" s="147"/>
      <c r="AG23" s="147" t="s">
        <v>166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0"/>
      <c r="B24" s="151"/>
      <c r="C24" s="176" t="s">
        <v>734</v>
      </c>
      <c r="D24" s="153"/>
      <c r="E24" s="154">
        <v>-2.4500000000000002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47"/>
      <c r="Y24" s="147"/>
      <c r="Z24" s="147"/>
      <c r="AA24" s="147"/>
      <c r="AB24" s="147"/>
      <c r="AC24" s="147"/>
      <c r="AD24" s="147"/>
      <c r="AE24" s="147"/>
      <c r="AF24" s="147"/>
      <c r="AG24" s="147" t="s">
        <v>166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10</v>
      </c>
      <c r="B25" s="169" t="s">
        <v>199</v>
      </c>
      <c r="C25" s="177" t="s">
        <v>200</v>
      </c>
      <c r="D25" s="170" t="s">
        <v>161</v>
      </c>
      <c r="E25" s="171">
        <v>17.073</v>
      </c>
      <c r="F25" s="172"/>
      <c r="G25" s="173"/>
      <c r="H25" s="152">
        <v>0</v>
      </c>
      <c r="I25" s="152">
        <f>ROUND(E25*H25,2)</f>
        <v>0</v>
      </c>
      <c r="J25" s="152">
        <v>15.9</v>
      </c>
      <c r="K25" s="152">
        <f>ROUND(E25*J25,2)</f>
        <v>271.45999999999998</v>
      </c>
      <c r="L25" s="152">
        <v>21</v>
      </c>
      <c r="M25" s="152">
        <f>G25*(1+L25/100)</f>
        <v>0</v>
      </c>
      <c r="N25" s="152">
        <v>0</v>
      </c>
      <c r="O25" s="152">
        <f>ROUND(E25*N25,2)</f>
        <v>0</v>
      </c>
      <c r="P25" s="152">
        <v>0</v>
      </c>
      <c r="Q25" s="152">
        <f>ROUND(E25*P25,2)</f>
        <v>0</v>
      </c>
      <c r="R25" s="152"/>
      <c r="S25" s="152" t="s">
        <v>162</v>
      </c>
      <c r="T25" s="152" t="s">
        <v>163</v>
      </c>
      <c r="U25" s="152">
        <v>8.9999999999999993E-3</v>
      </c>
      <c r="V25" s="152">
        <f>ROUND(E25*U25,2)</f>
        <v>0.15</v>
      </c>
      <c r="W25" s="152"/>
      <c r="X25" s="147"/>
      <c r="Y25" s="147"/>
      <c r="Z25" s="147"/>
      <c r="AA25" s="147"/>
      <c r="AB25" s="147"/>
      <c r="AC25" s="147"/>
      <c r="AD25" s="147"/>
      <c r="AE25" s="147"/>
      <c r="AF25" s="147"/>
      <c r="AG25" s="147" t="s">
        <v>164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2">
        <v>11</v>
      </c>
      <c r="B26" s="163" t="s">
        <v>220</v>
      </c>
      <c r="C26" s="175" t="s">
        <v>221</v>
      </c>
      <c r="D26" s="164" t="s">
        <v>161</v>
      </c>
      <c r="E26" s="165">
        <v>8.5724999999999998</v>
      </c>
      <c r="F26" s="166"/>
      <c r="G26" s="167"/>
      <c r="H26" s="152">
        <v>0</v>
      </c>
      <c r="I26" s="152">
        <f>ROUND(E26*H26,2)</f>
        <v>0</v>
      </c>
      <c r="J26" s="152">
        <v>216.5</v>
      </c>
      <c r="K26" s="152">
        <f>ROUND(E26*J26,2)</f>
        <v>1855.95</v>
      </c>
      <c r="L26" s="152">
        <v>21</v>
      </c>
      <c r="M26" s="152">
        <f>G26*(1+L26/100)</f>
        <v>0</v>
      </c>
      <c r="N26" s="152">
        <v>0</v>
      </c>
      <c r="O26" s="152">
        <f>ROUND(E26*N26,2)</f>
        <v>0</v>
      </c>
      <c r="P26" s="152">
        <v>0</v>
      </c>
      <c r="Q26" s="152">
        <f>ROUND(E26*P26,2)</f>
        <v>0</v>
      </c>
      <c r="R26" s="152"/>
      <c r="S26" s="152" t="s">
        <v>162</v>
      </c>
      <c r="T26" s="152" t="s">
        <v>163</v>
      </c>
      <c r="U26" s="152">
        <v>0.13200000000000001</v>
      </c>
      <c r="V26" s="152">
        <f>ROUND(E26*U26,2)</f>
        <v>1.1299999999999999</v>
      </c>
      <c r="W26" s="152"/>
      <c r="X26" s="147"/>
      <c r="Y26" s="147"/>
      <c r="Z26" s="147"/>
      <c r="AA26" s="147"/>
      <c r="AB26" s="147"/>
      <c r="AC26" s="147"/>
      <c r="AD26" s="147"/>
      <c r="AE26" s="147"/>
      <c r="AF26" s="147"/>
      <c r="AG26" s="147" t="s">
        <v>164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0"/>
      <c r="B27" s="151"/>
      <c r="C27" s="176" t="s">
        <v>735</v>
      </c>
      <c r="D27" s="153"/>
      <c r="E27" s="154">
        <v>3.1789999999999998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47"/>
      <c r="Y27" s="147"/>
      <c r="Z27" s="147"/>
      <c r="AA27" s="147"/>
      <c r="AB27" s="147"/>
      <c r="AC27" s="147"/>
      <c r="AD27" s="147"/>
      <c r="AE27" s="147"/>
      <c r="AF27" s="147"/>
      <c r="AG27" s="147" t="s">
        <v>166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0"/>
      <c r="B28" s="151"/>
      <c r="C28" s="176" t="s">
        <v>736</v>
      </c>
      <c r="D28" s="153"/>
      <c r="E28" s="154">
        <v>2.9434999999999998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47"/>
      <c r="Y28" s="147"/>
      <c r="Z28" s="147"/>
      <c r="AA28" s="147"/>
      <c r="AB28" s="147"/>
      <c r="AC28" s="147"/>
      <c r="AD28" s="147"/>
      <c r="AE28" s="147"/>
      <c r="AF28" s="147"/>
      <c r="AG28" s="147" t="s">
        <v>166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0"/>
      <c r="B29" s="151"/>
      <c r="C29" s="176" t="s">
        <v>737</v>
      </c>
      <c r="D29" s="153"/>
      <c r="E29" s="154">
        <v>2.4500000000000002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47"/>
      <c r="Y29" s="147"/>
      <c r="Z29" s="147"/>
      <c r="AA29" s="147"/>
      <c r="AB29" s="147"/>
      <c r="AC29" s="147"/>
      <c r="AD29" s="147"/>
      <c r="AE29" s="147"/>
      <c r="AF29" s="147"/>
      <c r="AG29" s="147" t="s">
        <v>166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62">
        <v>12</v>
      </c>
      <c r="B30" s="163" t="s">
        <v>738</v>
      </c>
      <c r="C30" s="175" t="s">
        <v>739</v>
      </c>
      <c r="D30" s="164" t="s">
        <v>161</v>
      </c>
      <c r="E30" s="165">
        <v>14.07863</v>
      </c>
      <c r="F30" s="166"/>
      <c r="G30" s="167"/>
      <c r="H30" s="152">
        <v>584.57000000000005</v>
      </c>
      <c r="I30" s="152">
        <f>ROUND(E30*H30,2)</f>
        <v>8229.94</v>
      </c>
      <c r="J30" s="152">
        <v>579.42999999999995</v>
      </c>
      <c r="K30" s="152">
        <f>ROUND(E30*J30,2)</f>
        <v>8157.58</v>
      </c>
      <c r="L30" s="152">
        <v>21</v>
      </c>
      <c r="M30" s="152">
        <f>G30*(1+L30/100)</f>
        <v>0</v>
      </c>
      <c r="N30" s="152">
        <v>1.7</v>
      </c>
      <c r="O30" s="152">
        <f>ROUND(E30*N30,2)</f>
        <v>23.93</v>
      </c>
      <c r="P30" s="152">
        <v>0</v>
      </c>
      <c r="Q30" s="152">
        <f>ROUND(E30*P30,2)</f>
        <v>0</v>
      </c>
      <c r="R30" s="152"/>
      <c r="S30" s="152" t="s">
        <v>162</v>
      </c>
      <c r="T30" s="152" t="s">
        <v>163</v>
      </c>
      <c r="U30" s="152">
        <v>1.587</v>
      </c>
      <c r="V30" s="152">
        <f>ROUND(E30*U30,2)</f>
        <v>22.34</v>
      </c>
      <c r="W30" s="152"/>
      <c r="X30" s="147"/>
      <c r="Y30" s="147"/>
      <c r="Z30" s="147"/>
      <c r="AA30" s="147"/>
      <c r="AB30" s="147"/>
      <c r="AC30" s="147"/>
      <c r="AD30" s="147"/>
      <c r="AE30" s="147"/>
      <c r="AF30" s="147"/>
      <c r="AG30" s="147" t="s">
        <v>164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0"/>
      <c r="B31" s="151"/>
      <c r="C31" s="176" t="s">
        <v>740</v>
      </c>
      <c r="D31" s="153"/>
      <c r="E31" s="154">
        <v>25.645499999999998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47"/>
      <c r="Y31" s="147"/>
      <c r="Z31" s="147"/>
      <c r="AA31" s="147"/>
      <c r="AB31" s="147"/>
      <c r="AC31" s="147"/>
      <c r="AD31" s="147"/>
      <c r="AE31" s="147"/>
      <c r="AF31" s="147"/>
      <c r="AG31" s="147" t="s">
        <v>166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0"/>
      <c r="B32" s="151"/>
      <c r="C32" s="176" t="s">
        <v>741</v>
      </c>
      <c r="D32" s="153"/>
      <c r="E32" s="154">
        <v>-6.1224999999999996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47"/>
      <c r="Y32" s="147"/>
      <c r="Z32" s="147"/>
      <c r="AA32" s="147"/>
      <c r="AB32" s="147"/>
      <c r="AC32" s="147"/>
      <c r="AD32" s="147"/>
      <c r="AE32" s="147"/>
      <c r="AF32" s="147"/>
      <c r="AG32" s="147" t="s">
        <v>166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0"/>
      <c r="B33" s="151"/>
      <c r="C33" s="176" t="s">
        <v>742</v>
      </c>
      <c r="D33" s="153"/>
      <c r="E33" s="154">
        <v>-5.2889400000000002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47"/>
      <c r="Y33" s="147"/>
      <c r="Z33" s="147"/>
      <c r="AA33" s="147"/>
      <c r="AB33" s="147"/>
      <c r="AC33" s="147"/>
      <c r="AD33" s="147"/>
      <c r="AE33" s="147"/>
      <c r="AF33" s="147"/>
      <c r="AG33" s="147" t="s">
        <v>166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0"/>
      <c r="B34" s="151"/>
      <c r="C34" s="176" t="s">
        <v>743</v>
      </c>
      <c r="D34" s="153"/>
      <c r="E34" s="154">
        <v>-0.15543000000000001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47"/>
      <c r="Y34" s="147"/>
      <c r="Z34" s="147"/>
      <c r="AA34" s="147"/>
      <c r="AB34" s="147"/>
      <c r="AC34" s="147"/>
      <c r="AD34" s="147"/>
      <c r="AE34" s="147"/>
      <c r="AF34" s="147"/>
      <c r="AG34" s="147" t="s">
        <v>166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56" t="s">
        <v>157</v>
      </c>
      <c r="B35" s="157" t="s">
        <v>66</v>
      </c>
      <c r="C35" s="174" t="s">
        <v>67</v>
      </c>
      <c r="D35" s="158"/>
      <c r="E35" s="159"/>
      <c r="F35" s="160"/>
      <c r="G35" s="161"/>
      <c r="H35" s="155"/>
      <c r="I35" s="155">
        <f>SUM(I36:I38)</f>
        <v>711.92</v>
      </c>
      <c r="J35" s="155"/>
      <c r="K35" s="155">
        <f>SUM(K36:K38)</f>
        <v>614.91</v>
      </c>
      <c r="L35" s="155"/>
      <c r="M35" s="155">
        <f>SUM(M36:M38)</f>
        <v>0</v>
      </c>
      <c r="N35" s="155"/>
      <c r="O35" s="155">
        <f>SUM(O36:O38)</f>
        <v>2.7</v>
      </c>
      <c r="P35" s="155"/>
      <c r="Q35" s="155">
        <f>SUM(Q36:Q38)</f>
        <v>0</v>
      </c>
      <c r="R35" s="155"/>
      <c r="S35" s="155"/>
      <c r="T35" s="155"/>
      <c r="U35" s="155"/>
      <c r="V35" s="155">
        <f>SUM(V36:V38)</f>
        <v>1.34</v>
      </c>
      <c r="W35" s="155"/>
      <c r="AG35" t="s">
        <v>158</v>
      </c>
    </row>
    <row r="36" spans="1:60" outlineLevel="1" x14ac:dyDescent="0.2">
      <c r="A36" s="162">
        <v>13</v>
      </c>
      <c r="B36" s="163" t="s">
        <v>237</v>
      </c>
      <c r="C36" s="175" t="s">
        <v>744</v>
      </c>
      <c r="D36" s="164" t="s">
        <v>161</v>
      </c>
      <c r="E36" s="165">
        <v>1.393</v>
      </c>
      <c r="F36" s="166"/>
      <c r="G36" s="167"/>
      <c r="H36" s="152">
        <v>511.07</v>
      </c>
      <c r="I36" s="152">
        <f>ROUND(E36*H36,2)</f>
        <v>711.92</v>
      </c>
      <c r="J36" s="152">
        <v>441.43</v>
      </c>
      <c r="K36" s="152">
        <f>ROUND(E36*J36,2)</f>
        <v>614.91</v>
      </c>
      <c r="L36" s="152">
        <v>21</v>
      </c>
      <c r="M36" s="152">
        <f>G36*(1+L36/100)</f>
        <v>0</v>
      </c>
      <c r="N36" s="152">
        <v>1.93971</v>
      </c>
      <c r="O36" s="152">
        <f>ROUND(E36*N36,2)</f>
        <v>2.7</v>
      </c>
      <c r="P36" s="152">
        <v>0</v>
      </c>
      <c r="Q36" s="152">
        <f>ROUND(E36*P36,2)</f>
        <v>0</v>
      </c>
      <c r="R36" s="152"/>
      <c r="S36" s="152" t="s">
        <v>162</v>
      </c>
      <c r="T36" s="152" t="s">
        <v>163</v>
      </c>
      <c r="U36" s="152">
        <v>0.96499999999999997</v>
      </c>
      <c r="V36" s="152">
        <f>ROUND(E36*U36,2)</f>
        <v>1.34</v>
      </c>
      <c r="W36" s="152"/>
      <c r="X36" s="147"/>
      <c r="Y36" s="147"/>
      <c r="Z36" s="147"/>
      <c r="AA36" s="147"/>
      <c r="AB36" s="147"/>
      <c r="AC36" s="147"/>
      <c r="AD36" s="147"/>
      <c r="AE36" s="147"/>
      <c r="AF36" s="147"/>
      <c r="AG36" s="147" t="s">
        <v>164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0"/>
      <c r="B37" s="151"/>
      <c r="C37" s="176" t="s">
        <v>745</v>
      </c>
      <c r="D37" s="153"/>
      <c r="E37" s="154">
        <v>1.6819999999999999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47"/>
      <c r="Y37" s="147"/>
      <c r="Z37" s="147"/>
      <c r="AA37" s="147"/>
      <c r="AB37" s="147"/>
      <c r="AC37" s="147"/>
      <c r="AD37" s="147"/>
      <c r="AE37" s="147"/>
      <c r="AF37" s="147"/>
      <c r="AG37" s="147" t="s">
        <v>166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0"/>
      <c r="B38" s="151"/>
      <c r="C38" s="176" t="s">
        <v>746</v>
      </c>
      <c r="D38" s="153"/>
      <c r="E38" s="154">
        <v>-0.28899999999999998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47"/>
      <c r="Y38" s="147"/>
      <c r="Z38" s="147"/>
      <c r="AA38" s="147"/>
      <c r="AB38" s="147"/>
      <c r="AC38" s="147"/>
      <c r="AD38" s="147"/>
      <c r="AE38" s="147"/>
      <c r="AF38" s="147"/>
      <c r="AG38" s="147" t="s">
        <v>166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56" t="s">
        <v>157</v>
      </c>
      <c r="B39" s="157" t="s">
        <v>74</v>
      </c>
      <c r="C39" s="174" t="s">
        <v>75</v>
      </c>
      <c r="D39" s="158"/>
      <c r="E39" s="159"/>
      <c r="F39" s="160"/>
      <c r="G39" s="161"/>
      <c r="H39" s="155"/>
      <c r="I39" s="155">
        <f>SUM(I40:I41)</f>
        <v>339.24</v>
      </c>
      <c r="J39" s="155"/>
      <c r="K39" s="155">
        <f>SUM(K40:K41)</f>
        <v>297.58999999999997</v>
      </c>
      <c r="L39" s="155"/>
      <c r="M39" s="155">
        <f>SUM(M40:M41)</f>
        <v>0</v>
      </c>
      <c r="N39" s="155"/>
      <c r="O39" s="155">
        <f>SUM(O40:O41)</f>
        <v>0.99</v>
      </c>
      <c r="P39" s="155"/>
      <c r="Q39" s="155">
        <f>SUM(Q40:Q41)</f>
        <v>0</v>
      </c>
      <c r="R39" s="155"/>
      <c r="S39" s="155"/>
      <c r="T39" s="155"/>
      <c r="U39" s="155"/>
      <c r="V39" s="155">
        <f>SUM(V40:V41)</f>
        <v>0.89</v>
      </c>
      <c r="W39" s="155"/>
      <c r="AG39" t="s">
        <v>158</v>
      </c>
    </row>
    <row r="40" spans="1:60" outlineLevel="1" x14ac:dyDescent="0.2">
      <c r="A40" s="162">
        <v>14</v>
      </c>
      <c r="B40" s="163" t="s">
        <v>224</v>
      </c>
      <c r="C40" s="175" t="s">
        <v>225</v>
      </c>
      <c r="D40" s="164" t="s">
        <v>161</v>
      </c>
      <c r="E40" s="165">
        <v>0.52500000000000002</v>
      </c>
      <c r="F40" s="166"/>
      <c r="G40" s="167"/>
      <c r="H40" s="152">
        <v>646.16999999999996</v>
      </c>
      <c r="I40" s="152">
        <f>ROUND(E40*H40,2)</f>
        <v>339.24</v>
      </c>
      <c r="J40" s="152">
        <v>566.83000000000004</v>
      </c>
      <c r="K40" s="152">
        <f>ROUND(E40*J40,2)</f>
        <v>297.58999999999997</v>
      </c>
      <c r="L40" s="152">
        <v>21</v>
      </c>
      <c r="M40" s="152">
        <f>G40*(1+L40/100)</f>
        <v>0</v>
      </c>
      <c r="N40" s="152">
        <v>1.8907700000000001</v>
      </c>
      <c r="O40" s="152">
        <f>ROUND(E40*N40,2)</f>
        <v>0.99</v>
      </c>
      <c r="P40" s="152">
        <v>0</v>
      </c>
      <c r="Q40" s="152">
        <f>ROUND(E40*P40,2)</f>
        <v>0</v>
      </c>
      <c r="R40" s="152"/>
      <c r="S40" s="152" t="s">
        <v>162</v>
      </c>
      <c r="T40" s="152" t="s">
        <v>163</v>
      </c>
      <c r="U40" s="152">
        <v>1.6950000000000001</v>
      </c>
      <c r="V40" s="152">
        <f>ROUND(E40*U40,2)</f>
        <v>0.89</v>
      </c>
      <c r="W40" s="152"/>
      <c r="X40" s="147"/>
      <c r="Y40" s="147"/>
      <c r="Z40" s="147"/>
      <c r="AA40" s="147"/>
      <c r="AB40" s="147"/>
      <c r="AC40" s="147"/>
      <c r="AD40" s="147"/>
      <c r="AE40" s="147"/>
      <c r="AF40" s="147"/>
      <c r="AG40" s="147" t="s">
        <v>164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0"/>
      <c r="B41" s="151"/>
      <c r="C41" s="176" t="s">
        <v>747</v>
      </c>
      <c r="D41" s="153"/>
      <c r="E41" s="154">
        <v>0.52500000000000002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47"/>
      <c r="Y41" s="147"/>
      <c r="Z41" s="147"/>
      <c r="AA41" s="147"/>
      <c r="AB41" s="147"/>
      <c r="AC41" s="147"/>
      <c r="AD41" s="147"/>
      <c r="AE41" s="147"/>
      <c r="AF41" s="147"/>
      <c r="AG41" s="147" t="s">
        <v>166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56" t="s">
        <v>157</v>
      </c>
      <c r="B42" s="157" t="s">
        <v>82</v>
      </c>
      <c r="C42" s="174" t="s">
        <v>83</v>
      </c>
      <c r="D42" s="158"/>
      <c r="E42" s="159"/>
      <c r="F42" s="160"/>
      <c r="G42" s="161"/>
      <c r="H42" s="155"/>
      <c r="I42" s="155">
        <f>SUM(I43:I50)</f>
        <v>0</v>
      </c>
      <c r="J42" s="155"/>
      <c r="K42" s="155">
        <f>SUM(K43:K50)</f>
        <v>41950</v>
      </c>
      <c r="L42" s="155"/>
      <c r="M42" s="155">
        <f>SUM(M43:M50)</f>
        <v>0</v>
      </c>
      <c r="N42" s="155"/>
      <c r="O42" s="155">
        <f>SUM(O43:O50)</f>
        <v>0</v>
      </c>
      <c r="P42" s="155"/>
      <c r="Q42" s="155">
        <f>SUM(Q43:Q50)</f>
        <v>0</v>
      </c>
      <c r="R42" s="155"/>
      <c r="S42" s="155"/>
      <c r="T42" s="155"/>
      <c r="U42" s="155"/>
      <c r="V42" s="155">
        <f>SUM(V43:V50)</f>
        <v>0</v>
      </c>
      <c r="W42" s="155"/>
      <c r="AG42" t="s">
        <v>158</v>
      </c>
    </row>
    <row r="43" spans="1:60" outlineLevel="1" x14ac:dyDescent="0.2">
      <c r="A43" s="162">
        <v>15</v>
      </c>
      <c r="B43" s="163" t="s">
        <v>748</v>
      </c>
      <c r="C43" s="175" t="s">
        <v>749</v>
      </c>
      <c r="D43" s="164" t="s">
        <v>230</v>
      </c>
      <c r="E43" s="165">
        <v>1</v>
      </c>
      <c r="F43" s="166"/>
      <c r="G43" s="167"/>
      <c r="H43" s="152">
        <v>0</v>
      </c>
      <c r="I43" s="152">
        <f>ROUND(E43*H43,2)</f>
        <v>0</v>
      </c>
      <c r="J43" s="152">
        <v>34950</v>
      </c>
      <c r="K43" s="152">
        <f>ROUND(E43*J43,2)</f>
        <v>34950</v>
      </c>
      <c r="L43" s="152">
        <v>21</v>
      </c>
      <c r="M43" s="152">
        <f>G43*(1+L43/100)</f>
        <v>0</v>
      </c>
      <c r="N43" s="152">
        <v>0</v>
      </c>
      <c r="O43" s="152">
        <f>ROUND(E43*N43,2)</f>
        <v>0</v>
      </c>
      <c r="P43" s="152">
        <v>0</v>
      </c>
      <c r="Q43" s="152">
        <f>ROUND(E43*P43,2)</f>
        <v>0</v>
      </c>
      <c r="R43" s="152"/>
      <c r="S43" s="152" t="s">
        <v>231</v>
      </c>
      <c r="T43" s="152" t="s">
        <v>163</v>
      </c>
      <c r="U43" s="152">
        <v>0</v>
      </c>
      <c r="V43" s="152">
        <f>ROUND(E43*U43,2)</f>
        <v>0</v>
      </c>
      <c r="W43" s="152"/>
      <c r="X43" s="147"/>
      <c r="Y43" s="147"/>
      <c r="Z43" s="147"/>
      <c r="AA43" s="147"/>
      <c r="AB43" s="147"/>
      <c r="AC43" s="147"/>
      <c r="AD43" s="147"/>
      <c r="AE43" s="147"/>
      <c r="AF43" s="147"/>
      <c r="AG43" s="147" t="s">
        <v>164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0"/>
      <c r="B44" s="151"/>
      <c r="C44" s="176" t="s">
        <v>750</v>
      </c>
      <c r="D44" s="153"/>
      <c r="E44" s="154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47"/>
      <c r="Y44" s="147"/>
      <c r="Z44" s="147"/>
      <c r="AA44" s="147"/>
      <c r="AB44" s="147"/>
      <c r="AC44" s="147"/>
      <c r="AD44" s="147"/>
      <c r="AE44" s="147"/>
      <c r="AF44" s="147"/>
      <c r="AG44" s="147" t="s">
        <v>166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0"/>
      <c r="B45" s="151"/>
      <c r="C45" s="176" t="s">
        <v>751</v>
      </c>
      <c r="D45" s="153"/>
      <c r="E45" s="154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47"/>
      <c r="Y45" s="147"/>
      <c r="Z45" s="147"/>
      <c r="AA45" s="147"/>
      <c r="AB45" s="147"/>
      <c r="AC45" s="147"/>
      <c r="AD45" s="147"/>
      <c r="AE45" s="147"/>
      <c r="AF45" s="147"/>
      <c r="AG45" s="147" t="s">
        <v>166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0"/>
      <c r="B46" s="151"/>
      <c r="C46" s="176" t="s">
        <v>752</v>
      </c>
      <c r="D46" s="153"/>
      <c r="E46" s="154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47"/>
      <c r="Y46" s="147"/>
      <c r="Z46" s="147"/>
      <c r="AA46" s="147"/>
      <c r="AB46" s="147"/>
      <c r="AC46" s="147"/>
      <c r="AD46" s="147"/>
      <c r="AE46" s="147"/>
      <c r="AF46" s="147"/>
      <c r="AG46" s="147" t="s">
        <v>166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0"/>
      <c r="B47" s="151"/>
      <c r="C47" s="176" t="s">
        <v>753</v>
      </c>
      <c r="D47" s="153"/>
      <c r="E47" s="154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47"/>
      <c r="Y47" s="147"/>
      <c r="Z47" s="147"/>
      <c r="AA47" s="147"/>
      <c r="AB47" s="147"/>
      <c r="AC47" s="147"/>
      <c r="AD47" s="147"/>
      <c r="AE47" s="147"/>
      <c r="AF47" s="147"/>
      <c r="AG47" s="147" t="s">
        <v>166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0"/>
      <c r="B48" s="151"/>
      <c r="C48" s="176" t="s">
        <v>754</v>
      </c>
      <c r="D48" s="153"/>
      <c r="E48" s="154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47"/>
      <c r="Y48" s="147"/>
      <c r="Z48" s="147"/>
      <c r="AA48" s="147"/>
      <c r="AB48" s="147"/>
      <c r="AC48" s="147"/>
      <c r="AD48" s="147"/>
      <c r="AE48" s="147"/>
      <c r="AF48" s="147"/>
      <c r="AG48" s="147" t="s">
        <v>166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0"/>
      <c r="B49" s="151"/>
      <c r="C49" s="176" t="s">
        <v>755</v>
      </c>
      <c r="D49" s="153"/>
      <c r="E49" s="154">
        <v>1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47"/>
      <c r="Y49" s="147"/>
      <c r="Z49" s="147"/>
      <c r="AA49" s="147"/>
      <c r="AB49" s="147"/>
      <c r="AC49" s="147"/>
      <c r="AD49" s="147"/>
      <c r="AE49" s="147"/>
      <c r="AF49" s="147"/>
      <c r="AG49" s="147" t="s">
        <v>166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8">
        <v>16</v>
      </c>
      <c r="B50" s="169" t="s">
        <v>756</v>
      </c>
      <c r="C50" s="177" t="s">
        <v>757</v>
      </c>
      <c r="D50" s="170" t="s">
        <v>230</v>
      </c>
      <c r="E50" s="171">
        <v>1</v>
      </c>
      <c r="F50" s="172"/>
      <c r="G50" s="173"/>
      <c r="H50" s="152">
        <v>0</v>
      </c>
      <c r="I50" s="152">
        <f>ROUND(E50*H50,2)</f>
        <v>0</v>
      </c>
      <c r="J50" s="152">
        <v>7000</v>
      </c>
      <c r="K50" s="152">
        <f>ROUND(E50*J50,2)</f>
        <v>7000</v>
      </c>
      <c r="L50" s="152">
        <v>21</v>
      </c>
      <c r="M50" s="152">
        <f>G50*(1+L50/100)</f>
        <v>0</v>
      </c>
      <c r="N50" s="152">
        <v>0</v>
      </c>
      <c r="O50" s="152">
        <f>ROUND(E50*N50,2)</f>
        <v>0</v>
      </c>
      <c r="P50" s="152">
        <v>0</v>
      </c>
      <c r="Q50" s="152">
        <f>ROUND(E50*P50,2)</f>
        <v>0</v>
      </c>
      <c r="R50" s="152"/>
      <c r="S50" s="152" t="s">
        <v>231</v>
      </c>
      <c r="T50" s="152" t="s">
        <v>163</v>
      </c>
      <c r="U50" s="152">
        <v>0</v>
      </c>
      <c r="V50" s="152">
        <f>ROUND(E50*U50,2)</f>
        <v>0</v>
      </c>
      <c r="W50" s="152"/>
      <c r="X50" s="147"/>
      <c r="Y50" s="147"/>
      <c r="Z50" s="147"/>
      <c r="AA50" s="147"/>
      <c r="AB50" s="147"/>
      <c r="AC50" s="147"/>
      <c r="AD50" s="147"/>
      <c r="AE50" s="147"/>
      <c r="AF50" s="147"/>
      <c r="AG50" s="147" t="s">
        <v>164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56" t="s">
        <v>157</v>
      </c>
      <c r="B51" s="157" t="s">
        <v>84</v>
      </c>
      <c r="C51" s="174" t="s">
        <v>85</v>
      </c>
      <c r="D51" s="158"/>
      <c r="E51" s="159"/>
      <c r="F51" s="160"/>
      <c r="G51" s="161"/>
      <c r="H51" s="155"/>
      <c r="I51" s="155">
        <f>SUM(I52:I56)</f>
        <v>2629.41</v>
      </c>
      <c r="J51" s="155"/>
      <c r="K51" s="155">
        <f>SUM(K52:K56)</f>
        <v>3098.4399999999996</v>
      </c>
      <c r="L51" s="155"/>
      <c r="M51" s="155">
        <f>SUM(M52:M56)</f>
        <v>0</v>
      </c>
      <c r="N51" s="155"/>
      <c r="O51" s="155">
        <f>SUM(O52:O56)</f>
        <v>2.27</v>
      </c>
      <c r="P51" s="155"/>
      <c r="Q51" s="155">
        <f>SUM(Q52:Q56)</f>
        <v>0</v>
      </c>
      <c r="R51" s="155"/>
      <c r="S51" s="155"/>
      <c r="T51" s="155"/>
      <c r="U51" s="155"/>
      <c r="V51" s="155">
        <f>SUM(V52:V56)</f>
        <v>3.78</v>
      </c>
      <c r="W51" s="155"/>
      <c r="AG51" t="s">
        <v>158</v>
      </c>
    </row>
    <row r="52" spans="1:60" outlineLevel="1" x14ac:dyDescent="0.2">
      <c r="A52" s="168">
        <v>17</v>
      </c>
      <c r="B52" s="169" t="s">
        <v>758</v>
      </c>
      <c r="C52" s="177" t="s">
        <v>759</v>
      </c>
      <c r="D52" s="170" t="s">
        <v>363</v>
      </c>
      <c r="E52" s="171">
        <v>5</v>
      </c>
      <c r="F52" s="172"/>
      <c r="G52" s="173"/>
      <c r="H52" s="152">
        <v>10.23</v>
      </c>
      <c r="I52" s="152">
        <f>ROUND(E52*H52,2)</f>
        <v>51.15</v>
      </c>
      <c r="J52" s="152">
        <v>21.27</v>
      </c>
      <c r="K52" s="152">
        <f>ROUND(E52*J52,2)</f>
        <v>106.35</v>
      </c>
      <c r="L52" s="152">
        <v>21</v>
      </c>
      <c r="M52" s="152">
        <f>G52*(1+L52/100)</f>
        <v>0</v>
      </c>
      <c r="N52" s="152">
        <v>0</v>
      </c>
      <c r="O52" s="152">
        <f>ROUND(E52*N52,2)</f>
        <v>0</v>
      </c>
      <c r="P52" s="152">
        <v>0</v>
      </c>
      <c r="Q52" s="152">
        <f>ROUND(E52*P52,2)</f>
        <v>0</v>
      </c>
      <c r="R52" s="152"/>
      <c r="S52" s="152" t="s">
        <v>162</v>
      </c>
      <c r="T52" s="152" t="s">
        <v>163</v>
      </c>
      <c r="U52" s="152">
        <v>2.5999999999999999E-2</v>
      </c>
      <c r="V52" s="152">
        <f>ROUND(E52*U52,2)</f>
        <v>0.13</v>
      </c>
      <c r="W52" s="152"/>
      <c r="X52" s="147"/>
      <c r="Y52" s="147"/>
      <c r="Z52" s="147"/>
      <c r="AA52" s="147"/>
      <c r="AB52" s="147"/>
      <c r="AC52" s="147"/>
      <c r="AD52" s="147"/>
      <c r="AE52" s="147"/>
      <c r="AF52" s="147"/>
      <c r="AG52" s="147" t="s">
        <v>164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8">
        <v>18</v>
      </c>
      <c r="B53" s="169" t="s">
        <v>760</v>
      </c>
      <c r="C53" s="177" t="s">
        <v>761</v>
      </c>
      <c r="D53" s="170" t="s">
        <v>363</v>
      </c>
      <c r="E53" s="171">
        <v>6</v>
      </c>
      <c r="F53" s="172"/>
      <c r="G53" s="173"/>
      <c r="H53" s="152">
        <v>427.1</v>
      </c>
      <c r="I53" s="152">
        <f>ROUND(E53*H53,2)</f>
        <v>2562.6</v>
      </c>
      <c r="J53" s="152">
        <v>241.9</v>
      </c>
      <c r="K53" s="152">
        <f>ROUND(E53*J53,2)</f>
        <v>1451.4</v>
      </c>
      <c r="L53" s="152">
        <v>21</v>
      </c>
      <c r="M53" s="152">
        <f>G53*(1+L53/100)</f>
        <v>0</v>
      </c>
      <c r="N53" s="152">
        <v>3.5699999999999998E-3</v>
      </c>
      <c r="O53" s="152">
        <f>ROUND(E53*N53,2)</f>
        <v>0.02</v>
      </c>
      <c r="P53" s="152">
        <v>0</v>
      </c>
      <c r="Q53" s="152">
        <f>ROUND(E53*P53,2)</f>
        <v>0</v>
      </c>
      <c r="R53" s="152"/>
      <c r="S53" s="152" t="s">
        <v>162</v>
      </c>
      <c r="T53" s="152" t="s">
        <v>163</v>
      </c>
      <c r="U53" s="152">
        <v>0.55000000000000004</v>
      </c>
      <c r="V53" s="152">
        <f>ROUND(E53*U53,2)</f>
        <v>3.3</v>
      </c>
      <c r="W53" s="152"/>
      <c r="X53" s="147"/>
      <c r="Y53" s="147"/>
      <c r="Z53" s="147"/>
      <c r="AA53" s="147"/>
      <c r="AB53" s="147"/>
      <c r="AC53" s="147"/>
      <c r="AD53" s="147"/>
      <c r="AE53" s="147"/>
      <c r="AF53" s="147"/>
      <c r="AG53" s="147" t="s">
        <v>164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8">
        <v>19</v>
      </c>
      <c r="B54" s="169" t="s">
        <v>762</v>
      </c>
      <c r="C54" s="177" t="s">
        <v>763</v>
      </c>
      <c r="D54" s="170" t="s">
        <v>363</v>
      </c>
      <c r="E54" s="171">
        <v>6</v>
      </c>
      <c r="F54" s="172"/>
      <c r="G54" s="173"/>
      <c r="H54" s="152">
        <v>2.61</v>
      </c>
      <c r="I54" s="152">
        <f>ROUND(E54*H54,2)</f>
        <v>15.66</v>
      </c>
      <c r="J54" s="152">
        <v>26.89</v>
      </c>
      <c r="K54" s="152">
        <f>ROUND(E54*J54,2)</f>
        <v>161.34</v>
      </c>
      <c r="L54" s="152">
        <v>21</v>
      </c>
      <c r="M54" s="152">
        <f>G54*(1+L54/100)</f>
        <v>0</v>
      </c>
      <c r="N54" s="152">
        <v>0</v>
      </c>
      <c r="O54" s="152">
        <f>ROUND(E54*N54,2)</f>
        <v>0</v>
      </c>
      <c r="P54" s="152">
        <v>0</v>
      </c>
      <c r="Q54" s="152">
        <f>ROUND(E54*P54,2)</f>
        <v>0</v>
      </c>
      <c r="R54" s="152"/>
      <c r="S54" s="152" t="s">
        <v>162</v>
      </c>
      <c r="T54" s="152" t="s">
        <v>163</v>
      </c>
      <c r="U54" s="152">
        <v>5.8999999999999997E-2</v>
      </c>
      <c r="V54" s="152">
        <f>ROUND(E54*U54,2)</f>
        <v>0.35</v>
      </c>
      <c r="W54" s="152"/>
      <c r="X54" s="147"/>
      <c r="Y54" s="147"/>
      <c r="Z54" s="147"/>
      <c r="AA54" s="147"/>
      <c r="AB54" s="147"/>
      <c r="AC54" s="147"/>
      <c r="AD54" s="147"/>
      <c r="AE54" s="147"/>
      <c r="AF54" s="147"/>
      <c r="AG54" s="147" t="s">
        <v>164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2">
        <v>20</v>
      </c>
      <c r="B55" s="163" t="s">
        <v>764</v>
      </c>
      <c r="C55" s="175" t="s">
        <v>765</v>
      </c>
      <c r="D55" s="164" t="s">
        <v>766</v>
      </c>
      <c r="E55" s="165">
        <v>1.2250000000000001</v>
      </c>
      <c r="F55" s="166"/>
      <c r="G55" s="167"/>
      <c r="H55" s="152">
        <v>0</v>
      </c>
      <c r="I55" s="152">
        <f>ROUND(E55*H55,2)</f>
        <v>0</v>
      </c>
      <c r="J55" s="152">
        <v>1126</v>
      </c>
      <c r="K55" s="152">
        <f>ROUND(E55*J55,2)</f>
        <v>1379.35</v>
      </c>
      <c r="L55" s="152">
        <v>21</v>
      </c>
      <c r="M55" s="152">
        <f>G55*(1+L55/100)</f>
        <v>0</v>
      </c>
      <c r="N55" s="152">
        <v>1.837</v>
      </c>
      <c r="O55" s="152">
        <f>ROUND(E55*N55,2)</f>
        <v>2.25</v>
      </c>
      <c r="P55" s="152">
        <v>0</v>
      </c>
      <c r="Q55" s="152">
        <f>ROUND(E55*P55,2)</f>
        <v>0</v>
      </c>
      <c r="R55" s="152"/>
      <c r="S55" s="152" t="s">
        <v>231</v>
      </c>
      <c r="T55" s="152" t="s">
        <v>163</v>
      </c>
      <c r="U55" s="152">
        <v>0</v>
      </c>
      <c r="V55" s="152">
        <f>ROUND(E55*U55,2)</f>
        <v>0</v>
      </c>
      <c r="W55" s="152"/>
      <c r="X55" s="147"/>
      <c r="Y55" s="147"/>
      <c r="Z55" s="147"/>
      <c r="AA55" s="147"/>
      <c r="AB55" s="147"/>
      <c r="AC55" s="147"/>
      <c r="AD55" s="147"/>
      <c r="AE55" s="147"/>
      <c r="AF55" s="147"/>
      <c r="AG55" s="147" t="s">
        <v>164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0"/>
      <c r="B56" s="151"/>
      <c r="C56" s="176" t="s">
        <v>767</v>
      </c>
      <c r="D56" s="153"/>
      <c r="E56" s="154">
        <v>1.2250000000000001</v>
      </c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47"/>
      <c r="Y56" s="147"/>
      <c r="Z56" s="147"/>
      <c r="AA56" s="147"/>
      <c r="AB56" s="147"/>
      <c r="AC56" s="147"/>
      <c r="AD56" s="147"/>
      <c r="AE56" s="147"/>
      <c r="AF56" s="147"/>
      <c r="AG56" s="147" t="s">
        <v>166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56" t="s">
        <v>157</v>
      </c>
      <c r="B57" s="157" t="s">
        <v>96</v>
      </c>
      <c r="C57" s="174" t="s">
        <v>97</v>
      </c>
      <c r="D57" s="158"/>
      <c r="E57" s="159"/>
      <c r="F57" s="160"/>
      <c r="G57" s="161"/>
      <c r="H57" s="155"/>
      <c r="I57" s="155">
        <f>SUM(I58:I58)</f>
        <v>0</v>
      </c>
      <c r="J57" s="155"/>
      <c r="K57" s="155">
        <f>SUM(K58:K58)</f>
        <v>3846.88</v>
      </c>
      <c r="L57" s="155"/>
      <c r="M57" s="155">
        <f>SUM(M58:M58)</f>
        <v>0</v>
      </c>
      <c r="N57" s="155"/>
      <c r="O57" s="155">
        <f>SUM(O58:O58)</f>
        <v>0</v>
      </c>
      <c r="P57" s="155"/>
      <c r="Q57" s="155">
        <f>SUM(Q58:Q58)</f>
        <v>0</v>
      </c>
      <c r="R57" s="155"/>
      <c r="S57" s="155"/>
      <c r="T57" s="155"/>
      <c r="U57" s="155"/>
      <c r="V57" s="155">
        <f>SUM(V58:V58)</f>
        <v>6.33</v>
      </c>
      <c r="W57" s="155"/>
      <c r="AG57" t="s">
        <v>158</v>
      </c>
    </row>
    <row r="58" spans="1:60" ht="22.5" outlineLevel="1" x14ac:dyDescent="0.2">
      <c r="A58" s="162">
        <v>21</v>
      </c>
      <c r="B58" s="163" t="s">
        <v>768</v>
      </c>
      <c r="C58" s="175" t="s">
        <v>769</v>
      </c>
      <c r="D58" s="164" t="s">
        <v>259</v>
      </c>
      <c r="E58" s="165">
        <v>29.936810000000001</v>
      </c>
      <c r="F58" s="166"/>
      <c r="G58" s="167"/>
      <c r="H58" s="152">
        <v>0</v>
      </c>
      <c r="I58" s="152">
        <f>ROUND(E58*H58,2)</f>
        <v>0</v>
      </c>
      <c r="J58" s="152">
        <v>128.5</v>
      </c>
      <c r="K58" s="152">
        <f>ROUND(E58*J58,2)</f>
        <v>3846.88</v>
      </c>
      <c r="L58" s="152">
        <v>21</v>
      </c>
      <c r="M58" s="152">
        <f>G58*(1+L58/100)</f>
        <v>0</v>
      </c>
      <c r="N58" s="152">
        <v>0</v>
      </c>
      <c r="O58" s="152">
        <f>ROUND(E58*N58,2)</f>
        <v>0</v>
      </c>
      <c r="P58" s="152">
        <v>0</v>
      </c>
      <c r="Q58" s="152">
        <f>ROUND(E58*P58,2)</f>
        <v>0</v>
      </c>
      <c r="R58" s="152"/>
      <c r="S58" s="152" t="s">
        <v>162</v>
      </c>
      <c r="T58" s="152" t="s">
        <v>163</v>
      </c>
      <c r="U58" s="152">
        <v>0.21149999999999999</v>
      </c>
      <c r="V58" s="152">
        <f>ROUND(E58*U58,2)</f>
        <v>6.33</v>
      </c>
      <c r="W58" s="152"/>
      <c r="X58" s="147"/>
      <c r="Y58" s="147"/>
      <c r="Z58" s="147"/>
      <c r="AA58" s="147"/>
      <c r="AB58" s="147"/>
      <c r="AC58" s="147"/>
      <c r="AD58" s="147"/>
      <c r="AE58" s="147"/>
      <c r="AF58" s="147"/>
      <c r="AG58" s="147" t="s">
        <v>486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5"/>
      <c r="B59" s="6"/>
      <c r="C59" s="178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E59">
        <v>15</v>
      </c>
      <c r="AF59">
        <v>21</v>
      </c>
    </row>
    <row r="60" spans="1:60" x14ac:dyDescent="0.2">
      <c r="C60" s="179"/>
      <c r="D60" s="138"/>
      <c r="AG60" t="s">
        <v>707</v>
      </c>
    </row>
    <row r="61" spans="1:60" x14ac:dyDescent="0.2">
      <c r="D61" s="138"/>
    </row>
    <row r="62" spans="1:60" x14ac:dyDescent="0.2">
      <c r="D62" s="138"/>
    </row>
    <row r="63" spans="1:60" x14ac:dyDescent="0.2">
      <c r="D63" s="138"/>
    </row>
    <row r="64" spans="1:60" x14ac:dyDescent="0.2">
      <c r="D64" s="138"/>
    </row>
    <row r="65" spans="4:4" x14ac:dyDescent="0.2">
      <c r="D65" s="138"/>
    </row>
    <row r="66" spans="4:4" x14ac:dyDescent="0.2">
      <c r="D66" s="138"/>
    </row>
    <row r="67" spans="4:4" x14ac:dyDescent="0.2">
      <c r="D67" s="138"/>
    </row>
    <row r="68" spans="4:4" x14ac:dyDescent="0.2">
      <c r="D68" s="138"/>
    </row>
    <row r="69" spans="4:4" x14ac:dyDescent="0.2">
      <c r="D69" s="138"/>
    </row>
    <row r="70" spans="4:4" x14ac:dyDescent="0.2">
      <c r="D70" s="138"/>
    </row>
    <row r="71" spans="4:4" x14ac:dyDescent="0.2">
      <c r="D71" s="138"/>
    </row>
    <row r="72" spans="4:4" x14ac:dyDescent="0.2">
      <c r="D72" s="138"/>
    </row>
    <row r="73" spans="4:4" x14ac:dyDescent="0.2">
      <c r="D73" s="138"/>
    </row>
    <row r="74" spans="4:4" x14ac:dyDescent="0.2">
      <c r="D74" s="138"/>
    </row>
    <row r="75" spans="4:4" x14ac:dyDescent="0.2">
      <c r="D75" s="138"/>
    </row>
    <row r="76" spans="4:4" x14ac:dyDescent="0.2">
      <c r="D76" s="138"/>
    </row>
    <row r="77" spans="4:4" x14ac:dyDescent="0.2">
      <c r="D77" s="138"/>
    </row>
    <row r="78" spans="4:4" x14ac:dyDescent="0.2">
      <c r="D78" s="138"/>
    </row>
    <row r="79" spans="4:4" x14ac:dyDescent="0.2">
      <c r="D79" s="138"/>
    </row>
    <row r="80" spans="4:4" x14ac:dyDescent="0.2">
      <c r="D80" s="138"/>
    </row>
    <row r="81" spans="4:4" x14ac:dyDescent="0.2">
      <c r="D81" s="138"/>
    </row>
    <row r="82" spans="4:4" x14ac:dyDescent="0.2">
      <c r="D82" s="138"/>
    </row>
    <row r="83" spans="4:4" x14ac:dyDescent="0.2">
      <c r="D83" s="138"/>
    </row>
    <row r="84" spans="4:4" x14ac:dyDescent="0.2">
      <c r="D84" s="138"/>
    </row>
    <row r="85" spans="4:4" x14ac:dyDescent="0.2">
      <c r="D85" s="138"/>
    </row>
    <row r="86" spans="4:4" x14ac:dyDescent="0.2">
      <c r="D86" s="138"/>
    </row>
    <row r="87" spans="4:4" x14ac:dyDescent="0.2">
      <c r="D87" s="138"/>
    </row>
    <row r="88" spans="4:4" x14ac:dyDescent="0.2">
      <c r="D88" s="138"/>
    </row>
    <row r="89" spans="4:4" x14ac:dyDescent="0.2">
      <c r="D89" s="138"/>
    </row>
    <row r="90" spans="4:4" x14ac:dyDescent="0.2">
      <c r="D90" s="138"/>
    </row>
    <row r="91" spans="4:4" x14ac:dyDescent="0.2">
      <c r="D91" s="138"/>
    </row>
    <row r="92" spans="4:4" x14ac:dyDescent="0.2">
      <c r="D92" s="138"/>
    </row>
    <row r="93" spans="4:4" x14ac:dyDescent="0.2">
      <c r="D93" s="138"/>
    </row>
    <row r="94" spans="4:4" x14ac:dyDescent="0.2">
      <c r="D94" s="138"/>
    </row>
    <row r="95" spans="4:4" x14ac:dyDescent="0.2">
      <c r="D95" s="138"/>
    </row>
    <row r="96" spans="4:4" x14ac:dyDescent="0.2">
      <c r="D96" s="138"/>
    </row>
    <row r="97" spans="4:4" x14ac:dyDescent="0.2">
      <c r="D97" s="138"/>
    </row>
    <row r="98" spans="4:4" x14ac:dyDescent="0.2">
      <c r="D98" s="138"/>
    </row>
    <row r="99" spans="4:4" x14ac:dyDescent="0.2">
      <c r="D99" s="138"/>
    </row>
    <row r="100" spans="4:4" x14ac:dyDescent="0.2">
      <c r="D100" s="138"/>
    </row>
    <row r="101" spans="4:4" x14ac:dyDescent="0.2">
      <c r="D101" s="138"/>
    </row>
    <row r="102" spans="4:4" x14ac:dyDescent="0.2">
      <c r="D102" s="138"/>
    </row>
    <row r="103" spans="4:4" x14ac:dyDescent="0.2">
      <c r="D103" s="138"/>
    </row>
    <row r="104" spans="4:4" x14ac:dyDescent="0.2">
      <c r="D104" s="138"/>
    </row>
    <row r="105" spans="4:4" x14ac:dyDescent="0.2">
      <c r="D105" s="138"/>
    </row>
    <row r="106" spans="4:4" x14ac:dyDescent="0.2">
      <c r="D106" s="138"/>
    </row>
    <row r="107" spans="4:4" x14ac:dyDescent="0.2">
      <c r="D107" s="138"/>
    </row>
    <row r="108" spans="4:4" x14ac:dyDescent="0.2">
      <c r="D108" s="138"/>
    </row>
    <row r="109" spans="4:4" x14ac:dyDescent="0.2">
      <c r="D109" s="138"/>
    </row>
    <row r="110" spans="4:4" x14ac:dyDescent="0.2">
      <c r="D110" s="138"/>
    </row>
    <row r="111" spans="4:4" x14ac:dyDescent="0.2">
      <c r="D111" s="138"/>
    </row>
    <row r="112" spans="4:4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tabSelected="1" workbookViewId="0">
      <pane ySplit="7" topLeftCell="A8" activePane="bottomLeft" state="frozen"/>
      <selection pane="bottomLeft" activeCell="Z15" sqref="Z15"/>
    </sheetView>
  </sheetViews>
  <sheetFormatPr defaultRowHeight="12.75" outlineLevelRow="1" x14ac:dyDescent="0.2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1" t="s">
        <v>799</v>
      </c>
      <c r="B1" s="231"/>
      <c r="C1" s="231"/>
      <c r="D1" s="231"/>
      <c r="E1" s="231"/>
      <c r="F1" s="231"/>
      <c r="G1" s="231"/>
      <c r="AG1" t="s">
        <v>133</v>
      </c>
    </row>
    <row r="2" spans="1:60" ht="24.95" customHeight="1" x14ac:dyDescent="0.2">
      <c r="A2" s="139" t="s">
        <v>7</v>
      </c>
      <c r="B2" s="76" t="s">
        <v>788</v>
      </c>
      <c r="C2" s="232" t="s">
        <v>796</v>
      </c>
      <c r="D2" s="233"/>
      <c r="E2" s="233"/>
      <c r="F2" s="233"/>
      <c r="G2" s="234"/>
      <c r="AG2" t="s">
        <v>134</v>
      </c>
    </row>
    <row r="3" spans="1:60" ht="24.95" customHeight="1" x14ac:dyDescent="0.2">
      <c r="A3" s="139" t="s">
        <v>8</v>
      </c>
      <c r="B3" s="76" t="s">
        <v>55</v>
      </c>
      <c r="C3" s="232" t="s">
        <v>56</v>
      </c>
      <c r="D3" s="233"/>
      <c r="E3" s="233"/>
      <c r="F3" s="233"/>
      <c r="G3" s="234"/>
      <c r="AC3" s="86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57</v>
      </c>
      <c r="C4" s="235" t="s">
        <v>56</v>
      </c>
      <c r="D4" s="236"/>
      <c r="E4" s="236"/>
      <c r="F4" s="236"/>
      <c r="G4" s="237"/>
      <c r="AG4" t="s">
        <v>136</v>
      </c>
    </row>
    <row r="5" spans="1:60" x14ac:dyDescent="0.2">
      <c r="D5" s="138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60" x14ac:dyDescent="0.2">
      <c r="A8" s="156" t="s">
        <v>157</v>
      </c>
      <c r="B8" s="157" t="s">
        <v>131</v>
      </c>
      <c r="C8" s="174" t="s">
        <v>27</v>
      </c>
      <c r="D8" s="158"/>
      <c r="E8" s="159"/>
      <c r="F8" s="160"/>
      <c r="G8" s="161">
        <f>SUMIF(AG9:AG10,"&lt;&gt;NOR",G9:G10)</f>
        <v>0</v>
      </c>
      <c r="H8" s="155"/>
      <c r="I8" s="155">
        <f>SUM(I9:I10)</f>
        <v>0</v>
      </c>
      <c r="J8" s="155"/>
      <c r="K8" s="155">
        <f>SUM(K9:K10)</f>
        <v>77940</v>
      </c>
      <c r="L8" s="155"/>
      <c r="M8" s="155">
        <f>SUM(M9:M10)</f>
        <v>0</v>
      </c>
      <c r="N8" s="155"/>
      <c r="O8" s="155">
        <f>SUM(O9:O10)</f>
        <v>0</v>
      </c>
      <c r="P8" s="155"/>
      <c r="Q8" s="155">
        <f>SUM(Q9:Q10)</f>
        <v>0</v>
      </c>
      <c r="R8" s="155"/>
      <c r="S8" s="155"/>
      <c r="T8" s="155"/>
      <c r="U8" s="155"/>
      <c r="V8" s="155">
        <f>SUM(V9:V10)</f>
        <v>0</v>
      </c>
      <c r="W8" s="155"/>
      <c r="AG8" t="s">
        <v>158</v>
      </c>
    </row>
    <row r="9" spans="1:60" ht="22.5" outlineLevel="1" x14ac:dyDescent="0.2">
      <c r="A9" s="168">
        <v>1</v>
      </c>
      <c r="B9" s="169" t="s">
        <v>770</v>
      </c>
      <c r="C9" s="177" t="s">
        <v>771</v>
      </c>
      <c r="D9" s="170" t="s">
        <v>772</v>
      </c>
      <c r="E9" s="171">
        <v>1</v>
      </c>
      <c r="F9" s="172"/>
      <c r="G9" s="173"/>
      <c r="H9" s="152">
        <v>0</v>
      </c>
      <c r="I9" s="152">
        <f>ROUND(E9*H9,2)</f>
        <v>0</v>
      </c>
      <c r="J9" s="152">
        <v>51220</v>
      </c>
      <c r="K9" s="152">
        <f>ROUND(E9*J9,2)</f>
        <v>51220</v>
      </c>
      <c r="L9" s="152">
        <v>21</v>
      </c>
      <c r="M9" s="152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2"/>
      <c r="S9" s="152" t="s">
        <v>162</v>
      </c>
      <c r="T9" s="152" t="s">
        <v>163</v>
      </c>
      <c r="U9" s="152">
        <v>0</v>
      </c>
      <c r="V9" s="152">
        <f>ROUND(E9*U9,2)</f>
        <v>0</v>
      </c>
      <c r="W9" s="152"/>
      <c r="X9" s="147"/>
      <c r="Y9" s="147"/>
      <c r="Z9" s="147"/>
      <c r="AA9" s="147"/>
      <c r="AB9" s="147"/>
      <c r="AC9" s="147"/>
      <c r="AD9" s="147"/>
      <c r="AE9" s="147"/>
      <c r="AF9" s="147"/>
      <c r="AG9" s="147" t="s">
        <v>773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68">
        <v>3</v>
      </c>
      <c r="B10" s="169" t="s">
        <v>774</v>
      </c>
      <c r="C10" s="177" t="s">
        <v>775</v>
      </c>
      <c r="D10" s="170" t="s">
        <v>772</v>
      </c>
      <c r="E10" s="171">
        <v>1</v>
      </c>
      <c r="F10" s="172"/>
      <c r="G10" s="173"/>
      <c r="H10" s="152">
        <v>0</v>
      </c>
      <c r="I10" s="152">
        <f>ROUND(E10*H10,2)</f>
        <v>0</v>
      </c>
      <c r="J10" s="152">
        <v>26720</v>
      </c>
      <c r="K10" s="152">
        <f>ROUND(E10*J10,2)</f>
        <v>26720</v>
      </c>
      <c r="L10" s="152">
        <v>21</v>
      </c>
      <c r="M10" s="152">
        <f>G10*(1+L10/100)</f>
        <v>0</v>
      </c>
      <c r="N10" s="152">
        <v>0</v>
      </c>
      <c r="O10" s="152">
        <f>ROUND(E10*N10,2)</f>
        <v>0</v>
      </c>
      <c r="P10" s="152">
        <v>0</v>
      </c>
      <c r="Q10" s="152">
        <f>ROUND(E10*P10,2)</f>
        <v>0</v>
      </c>
      <c r="R10" s="152"/>
      <c r="S10" s="152" t="s">
        <v>162</v>
      </c>
      <c r="T10" s="152" t="s">
        <v>163</v>
      </c>
      <c r="U10" s="152">
        <v>0</v>
      </c>
      <c r="V10" s="152">
        <f>ROUND(E10*U10,2)</f>
        <v>0</v>
      </c>
      <c r="W10" s="152"/>
      <c r="X10" s="147"/>
      <c r="Y10" s="147"/>
      <c r="Z10" s="147"/>
      <c r="AA10" s="147"/>
      <c r="AB10" s="147"/>
      <c r="AC10" s="147"/>
      <c r="AD10" s="147"/>
      <c r="AE10" s="147"/>
      <c r="AF10" s="147"/>
      <c r="AG10" s="147" t="s">
        <v>773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56" t="s">
        <v>157</v>
      </c>
      <c r="B11" s="157" t="s">
        <v>132</v>
      </c>
      <c r="C11" s="174" t="s">
        <v>28</v>
      </c>
      <c r="D11" s="158"/>
      <c r="E11" s="159"/>
      <c r="F11" s="160"/>
      <c r="G11" s="161">
        <v>0</v>
      </c>
      <c r="H11" s="155"/>
      <c r="I11" s="155">
        <f>SUM(I12:I17)</f>
        <v>0</v>
      </c>
      <c r="J11" s="155"/>
      <c r="K11" s="155">
        <f>SUM(K12:K17)</f>
        <v>45500</v>
      </c>
      <c r="L11" s="155"/>
      <c r="M11" s="155">
        <f>SUM(M12:M17)</f>
        <v>0</v>
      </c>
      <c r="N11" s="155"/>
      <c r="O11" s="155">
        <f>SUM(O12:O17)</f>
        <v>0</v>
      </c>
      <c r="P11" s="155"/>
      <c r="Q11" s="155">
        <f>SUM(Q12:Q17)</f>
        <v>0</v>
      </c>
      <c r="R11" s="155"/>
      <c r="S11" s="155"/>
      <c r="T11" s="155"/>
      <c r="U11" s="155"/>
      <c r="V11" s="155">
        <f>SUM(V12:V17)</f>
        <v>0</v>
      </c>
      <c r="W11" s="155"/>
      <c r="AG11" t="s">
        <v>158</v>
      </c>
    </row>
    <row r="12" spans="1:60" outlineLevel="1" x14ac:dyDescent="0.2">
      <c r="A12" s="168">
        <v>4</v>
      </c>
      <c r="B12" s="169" t="s">
        <v>776</v>
      </c>
      <c r="C12" s="177" t="s">
        <v>777</v>
      </c>
      <c r="D12" s="170" t="s">
        <v>772</v>
      </c>
      <c r="E12" s="171">
        <v>1</v>
      </c>
      <c r="F12" s="172"/>
      <c r="G12" s="173"/>
      <c r="H12" s="152">
        <v>0</v>
      </c>
      <c r="I12" s="152">
        <f t="shared" ref="I12:I17" si="0">ROUND(E12*H12,2)</f>
        <v>0</v>
      </c>
      <c r="J12" s="152">
        <v>8500</v>
      </c>
      <c r="K12" s="152">
        <f t="shared" ref="K12:K17" si="1">ROUND(E12*J12,2)</f>
        <v>8500</v>
      </c>
      <c r="L12" s="152">
        <v>21</v>
      </c>
      <c r="M12" s="152">
        <f t="shared" ref="M12:M17" si="2">G12*(1+L12/100)</f>
        <v>0</v>
      </c>
      <c r="N12" s="152">
        <v>0</v>
      </c>
      <c r="O12" s="152">
        <f t="shared" ref="O12:O17" si="3">ROUND(E12*N12,2)</f>
        <v>0</v>
      </c>
      <c r="P12" s="152">
        <v>0</v>
      </c>
      <c r="Q12" s="152">
        <f t="shared" ref="Q12:Q17" si="4">ROUND(E12*P12,2)</f>
        <v>0</v>
      </c>
      <c r="R12" s="152"/>
      <c r="S12" s="152" t="s">
        <v>162</v>
      </c>
      <c r="T12" s="152" t="s">
        <v>163</v>
      </c>
      <c r="U12" s="152">
        <v>0</v>
      </c>
      <c r="V12" s="152">
        <f t="shared" ref="V12:V17" si="5">ROUND(E12*U12,2)</f>
        <v>0</v>
      </c>
      <c r="W12" s="152"/>
      <c r="X12" s="147"/>
      <c r="Y12" s="147"/>
      <c r="Z12" s="147"/>
      <c r="AA12" s="147"/>
      <c r="AB12" s="147"/>
      <c r="AC12" s="147"/>
      <c r="AD12" s="147"/>
      <c r="AE12" s="147"/>
      <c r="AF12" s="147"/>
      <c r="AG12" s="147" t="s">
        <v>773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5</v>
      </c>
      <c r="B13" s="169" t="s">
        <v>778</v>
      </c>
      <c r="C13" s="177" t="s">
        <v>779</v>
      </c>
      <c r="D13" s="170" t="s">
        <v>772</v>
      </c>
      <c r="E13" s="171">
        <v>1</v>
      </c>
      <c r="F13" s="172"/>
      <c r="G13" s="173"/>
      <c r="H13" s="152">
        <v>0</v>
      </c>
      <c r="I13" s="152">
        <f t="shared" si="0"/>
        <v>0</v>
      </c>
      <c r="J13" s="152">
        <v>2000</v>
      </c>
      <c r="K13" s="152">
        <f t="shared" si="1"/>
        <v>2000</v>
      </c>
      <c r="L13" s="152">
        <v>21</v>
      </c>
      <c r="M13" s="152">
        <f t="shared" si="2"/>
        <v>0</v>
      </c>
      <c r="N13" s="152">
        <v>0</v>
      </c>
      <c r="O13" s="152">
        <f t="shared" si="3"/>
        <v>0</v>
      </c>
      <c r="P13" s="152">
        <v>0</v>
      </c>
      <c r="Q13" s="152">
        <f t="shared" si="4"/>
        <v>0</v>
      </c>
      <c r="R13" s="152"/>
      <c r="S13" s="152" t="s">
        <v>162</v>
      </c>
      <c r="T13" s="152" t="s">
        <v>163</v>
      </c>
      <c r="U13" s="152">
        <v>0</v>
      </c>
      <c r="V13" s="152">
        <f t="shared" si="5"/>
        <v>0</v>
      </c>
      <c r="W13" s="152"/>
      <c r="X13" s="147"/>
      <c r="Y13" s="147"/>
      <c r="Z13" s="147"/>
      <c r="AA13" s="147"/>
      <c r="AB13" s="147"/>
      <c r="AC13" s="147"/>
      <c r="AD13" s="147"/>
      <c r="AE13" s="147"/>
      <c r="AF13" s="147"/>
      <c r="AG13" s="147" t="s">
        <v>773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8">
        <v>6</v>
      </c>
      <c r="B14" s="169" t="s">
        <v>780</v>
      </c>
      <c r="C14" s="177" t="s">
        <v>781</v>
      </c>
      <c r="D14" s="170" t="s">
        <v>772</v>
      </c>
      <c r="E14" s="171">
        <v>1</v>
      </c>
      <c r="F14" s="172"/>
      <c r="G14" s="173"/>
      <c r="H14" s="152">
        <v>0</v>
      </c>
      <c r="I14" s="152">
        <f t="shared" si="0"/>
        <v>0</v>
      </c>
      <c r="J14" s="152">
        <v>12500</v>
      </c>
      <c r="K14" s="152">
        <f t="shared" si="1"/>
        <v>12500</v>
      </c>
      <c r="L14" s="152">
        <v>21</v>
      </c>
      <c r="M14" s="152">
        <f t="shared" si="2"/>
        <v>0</v>
      </c>
      <c r="N14" s="152">
        <v>0</v>
      </c>
      <c r="O14" s="152">
        <f t="shared" si="3"/>
        <v>0</v>
      </c>
      <c r="P14" s="152">
        <v>0</v>
      </c>
      <c r="Q14" s="152">
        <f t="shared" si="4"/>
        <v>0</v>
      </c>
      <c r="R14" s="152"/>
      <c r="S14" s="152" t="s">
        <v>162</v>
      </c>
      <c r="T14" s="152" t="s">
        <v>163</v>
      </c>
      <c r="U14" s="152">
        <v>0</v>
      </c>
      <c r="V14" s="152">
        <f t="shared" si="5"/>
        <v>0</v>
      </c>
      <c r="W14" s="152"/>
      <c r="X14" s="147"/>
      <c r="Y14" s="147"/>
      <c r="Z14" s="147"/>
      <c r="AA14" s="147"/>
      <c r="AB14" s="147"/>
      <c r="AC14" s="147"/>
      <c r="AD14" s="147"/>
      <c r="AE14" s="147"/>
      <c r="AF14" s="147"/>
      <c r="AG14" s="147" t="s">
        <v>773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8">
        <v>7</v>
      </c>
      <c r="B15" s="169" t="s">
        <v>782</v>
      </c>
      <c r="C15" s="177" t="s">
        <v>783</v>
      </c>
      <c r="D15" s="170" t="s">
        <v>772</v>
      </c>
      <c r="E15" s="171">
        <v>1</v>
      </c>
      <c r="F15" s="172"/>
      <c r="G15" s="173"/>
      <c r="H15" s="152">
        <v>0</v>
      </c>
      <c r="I15" s="152">
        <f t="shared" si="0"/>
        <v>0</v>
      </c>
      <c r="J15" s="152">
        <v>9000</v>
      </c>
      <c r="K15" s="152">
        <f t="shared" si="1"/>
        <v>9000</v>
      </c>
      <c r="L15" s="152">
        <v>21</v>
      </c>
      <c r="M15" s="152">
        <f t="shared" si="2"/>
        <v>0</v>
      </c>
      <c r="N15" s="152">
        <v>0</v>
      </c>
      <c r="O15" s="152">
        <f t="shared" si="3"/>
        <v>0</v>
      </c>
      <c r="P15" s="152">
        <v>0</v>
      </c>
      <c r="Q15" s="152">
        <f t="shared" si="4"/>
        <v>0</v>
      </c>
      <c r="R15" s="152"/>
      <c r="S15" s="152" t="s">
        <v>162</v>
      </c>
      <c r="T15" s="152" t="s">
        <v>163</v>
      </c>
      <c r="U15" s="152">
        <v>0</v>
      </c>
      <c r="V15" s="152">
        <f t="shared" si="5"/>
        <v>0</v>
      </c>
      <c r="W15" s="152"/>
      <c r="X15" s="147"/>
      <c r="Y15" s="147"/>
      <c r="Z15" s="147"/>
      <c r="AA15" s="147"/>
      <c r="AB15" s="147"/>
      <c r="AC15" s="147"/>
      <c r="AD15" s="147"/>
      <c r="AE15" s="147"/>
      <c r="AF15" s="147"/>
      <c r="AG15" s="147" t="s">
        <v>773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8">
        <v>8</v>
      </c>
      <c r="B16" s="169" t="s">
        <v>784</v>
      </c>
      <c r="C16" s="177" t="s">
        <v>785</v>
      </c>
      <c r="D16" s="170" t="s">
        <v>772</v>
      </c>
      <c r="E16" s="171">
        <v>1</v>
      </c>
      <c r="F16" s="172"/>
      <c r="G16" s="173"/>
      <c r="H16" s="152">
        <v>0</v>
      </c>
      <c r="I16" s="152">
        <f t="shared" si="0"/>
        <v>0</v>
      </c>
      <c r="J16" s="152">
        <v>3500</v>
      </c>
      <c r="K16" s="152">
        <f t="shared" si="1"/>
        <v>3500</v>
      </c>
      <c r="L16" s="152">
        <v>21</v>
      </c>
      <c r="M16" s="152">
        <f t="shared" si="2"/>
        <v>0</v>
      </c>
      <c r="N16" s="152">
        <v>0</v>
      </c>
      <c r="O16" s="152">
        <f t="shared" si="3"/>
        <v>0</v>
      </c>
      <c r="P16" s="152">
        <v>0</v>
      </c>
      <c r="Q16" s="152">
        <f t="shared" si="4"/>
        <v>0</v>
      </c>
      <c r="R16" s="152"/>
      <c r="S16" s="152" t="s">
        <v>162</v>
      </c>
      <c r="T16" s="152" t="s">
        <v>163</v>
      </c>
      <c r="U16" s="152">
        <v>0</v>
      </c>
      <c r="V16" s="152">
        <f t="shared" si="5"/>
        <v>0</v>
      </c>
      <c r="W16" s="152"/>
      <c r="X16" s="147"/>
      <c r="Y16" s="147"/>
      <c r="Z16" s="147"/>
      <c r="AA16" s="147"/>
      <c r="AB16" s="147"/>
      <c r="AC16" s="147"/>
      <c r="AD16" s="147"/>
      <c r="AE16" s="147"/>
      <c r="AF16" s="147"/>
      <c r="AG16" s="147" t="s">
        <v>773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2">
        <v>9</v>
      </c>
      <c r="B17" s="163" t="s">
        <v>786</v>
      </c>
      <c r="C17" s="175" t="s">
        <v>787</v>
      </c>
      <c r="D17" s="164" t="s">
        <v>772</v>
      </c>
      <c r="E17" s="165">
        <v>1</v>
      </c>
      <c r="F17" s="166"/>
      <c r="G17" s="167"/>
      <c r="H17" s="152">
        <v>0</v>
      </c>
      <c r="I17" s="152">
        <f t="shared" si="0"/>
        <v>0</v>
      </c>
      <c r="J17" s="152">
        <v>10000</v>
      </c>
      <c r="K17" s="152">
        <f t="shared" si="1"/>
        <v>10000</v>
      </c>
      <c r="L17" s="152">
        <v>21</v>
      </c>
      <c r="M17" s="152">
        <f t="shared" si="2"/>
        <v>0</v>
      </c>
      <c r="N17" s="152">
        <v>0</v>
      </c>
      <c r="O17" s="152">
        <f t="shared" si="3"/>
        <v>0</v>
      </c>
      <c r="P17" s="152">
        <v>0</v>
      </c>
      <c r="Q17" s="152">
        <f t="shared" si="4"/>
        <v>0</v>
      </c>
      <c r="R17" s="152"/>
      <c r="S17" s="152" t="s">
        <v>162</v>
      </c>
      <c r="T17" s="152" t="s">
        <v>163</v>
      </c>
      <c r="U17" s="152">
        <v>0</v>
      </c>
      <c r="V17" s="152">
        <f t="shared" si="5"/>
        <v>0</v>
      </c>
      <c r="W17" s="152"/>
      <c r="X17" s="147"/>
      <c r="Y17" s="147"/>
      <c r="Z17" s="147"/>
      <c r="AA17" s="147"/>
      <c r="AB17" s="147"/>
      <c r="AC17" s="147"/>
      <c r="AD17" s="147"/>
      <c r="AE17" s="147"/>
      <c r="AF17" s="147"/>
      <c r="AG17" s="147" t="s">
        <v>773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5"/>
      <c r="B18" s="6"/>
      <c r="C18" s="178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v>15</v>
      </c>
      <c r="AF18">
        <v>21</v>
      </c>
    </row>
    <row r="19" spans="1:60" x14ac:dyDescent="0.2">
      <c r="C19" s="179"/>
      <c r="D19" s="138"/>
      <c r="AG19" t="s">
        <v>707</v>
      </c>
    </row>
    <row r="20" spans="1:60" x14ac:dyDescent="0.2">
      <c r="D20" s="138"/>
    </row>
    <row r="21" spans="1:60" x14ac:dyDescent="0.2">
      <c r="D21" s="138"/>
    </row>
    <row r="22" spans="1:60" x14ac:dyDescent="0.2">
      <c r="D22" s="138"/>
    </row>
    <row r="23" spans="1:60" x14ac:dyDescent="0.2">
      <c r="D23" s="138"/>
    </row>
    <row r="24" spans="1:60" x14ac:dyDescent="0.2">
      <c r="D24" s="138"/>
    </row>
    <row r="25" spans="1:60" x14ac:dyDescent="0.2">
      <c r="D25" s="138"/>
    </row>
    <row r="26" spans="1:60" x14ac:dyDescent="0.2">
      <c r="D26" s="138"/>
    </row>
    <row r="27" spans="1:60" x14ac:dyDescent="0.2">
      <c r="D27" s="138"/>
    </row>
    <row r="28" spans="1:60" x14ac:dyDescent="0.2">
      <c r="D28" s="138"/>
    </row>
    <row r="29" spans="1:60" x14ac:dyDescent="0.2">
      <c r="D29" s="138"/>
    </row>
    <row r="30" spans="1:60" x14ac:dyDescent="0.2">
      <c r="D30" s="138"/>
    </row>
    <row r="31" spans="1:60" x14ac:dyDescent="0.2">
      <c r="D31" s="138"/>
    </row>
    <row r="32" spans="1:60" x14ac:dyDescent="0.2">
      <c r="D32" s="138"/>
    </row>
    <row r="33" spans="4:4" x14ac:dyDescent="0.2">
      <c r="D33" s="138"/>
    </row>
    <row r="34" spans="4:4" x14ac:dyDescent="0.2">
      <c r="D34" s="138"/>
    </row>
    <row r="35" spans="4:4" x14ac:dyDescent="0.2">
      <c r="D35" s="138"/>
    </row>
    <row r="36" spans="4:4" x14ac:dyDescent="0.2">
      <c r="D36" s="138"/>
    </row>
    <row r="37" spans="4:4" x14ac:dyDescent="0.2">
      <c r="D37" s="138"/>
    </row>
    <row r="38" spans="4:4" x14ac:dyDescent="0.2">
      <c r="D38" s="138"/>
    </row>
    <row r="39" spans="4:4" x14ac:dyDescent="0.2">
      <c r="D39" s="138"/>
    </row>
    <row r="40" spans="4:4" x14ac:dyDescent="0.2">
      <c r="D40" s="138"/>
    </row>
    <row r="41" spans="4:4" x14ac:dyDescent="0.2">
      <c r="D41" s="138"/>
    </row>
    <row r="42" spans="4:4" x14ac:dyDescent="0.2">
      <c r="D42" s="138"/>
    </row>
    <row r="43" spans="4:4" x14ac:dyDescent="0.2">
      <c r="D43" s="138"/>
    </row>
    <row r="44" spans="4:4" x14ac:dyDescent="0.2">
      <c r="D44" s="138"/>
    </row>
    <row r="45" spans="4:4" x14ac:dyDescent="0.2">
      <c r="D45" s="138"/>
    </row>
    <row r="46" spans="4:4" x14ac:dyDescent="0.2">
      <c r="D46" s="138"/>
    </row>
    <row r="47" spans="4:4" x14ac:dyDescent="0.2">
      <c r="D47" s="138"/>
    </row>
    <row r="48" spans="4:4" x14ac:dyDescent="0.2">
      <c r="D48" s="138"/>
    </row>
    <row r="49" spans="4:4" x14ac:dyDescent="0.2">
      <c r="D49" s="138"/>
    </row>
    <row r="50" spans="4:4" x14ac:dyDescent="0.2">
      <c r="D50" s="138"/>
    </row>
    <row r="51" spans="4:4" x14ac:dyDescent="0.2">
      <c r="D51" s="138"/>
    </row>
    <row r="52" spans="4:4" x14ac:dyDescent="0.2">
      <c r="D52" s="138"/>
    </row>
    <row r="53" spans="4:4" x14ac:dyDescent="0.2">
      <c r="D53" s="138"/>
    </row>
    <row r="54" spans="4:4" x14ac:dyDescent="0.2">
      <c r="D54" s="138"/>
    </row>
    <row r="55" spans="4:4" x14ac:dyDescent="0.2">
      <c r="D55" s="138"/>
    </row>
    <row r="56" spans="4:4" x14ac:dyDescent="0.2">
      <c r="D56" s="138"/>
    </row>
    <row r="57" spans="4:4" x14ac:dyDescent="0.2">
      <c r="D57" s="138"/>
    </row>
    <row r="58" spans="4:4" x14ac:dyDescent="0.2">
      <c r="D58" s="138"/>
    </row>
    <row r="59" spans="4:4" x14ac:dyDescent="0.2">
      <c r="D59" s="138"/>
    </row>
    <row r="60" spans="4:4" x14ac:dyDescent="0.2">
      <c r="D60" s="138"/>
    </row>
    <row r="61" spans="4:4" x14ac:dyDescent="0.2">
      <c r="D61" s="138"/>
    </row>
    <row r="62" spans="4:4" x14ac:dyDescent="0.2">
      <c r="D62" s="138"/>
    </row>
    <row r="63" spans="4:4" x14ac:dyDescent="0.2">
      <c r="D63" s="138"/>
    </row>
    <row r="64" spans="4:4" x14ac:dyDescent="0.2">
      <c r="D64" s="138"/>
    </row>
    <row r="65" spans="4:4" x14ac:dyDescent="0.2">
      <c r="D65" s="138"/>
    </row>
    <row r="66" spans="4:4" x14ac:dyDescent="0.2">
      <c r="D66" s="138"/>
    </row>
    <row r="67" spans="4:4" x14ac:dyDescent="0.2">
      <c r="D67" s="138"/>
    </row>
    <row r="68" spans="4:4" x14ac:dyDescent="0.2">
      <c r="D68" s="138"/>
    </row>
    <row r="69" spans="4:4" x14ac:dyDescent="0.2">
      <c r="D69" s="138"/>
    </row>
    <row r="70" spans="4:4" x14ac:dyDescent="0.2">
      <c r="D70" s="138"/>
    </row>
    <row r="71" spans="4:4" x14ac:dyDescent="0.2">
      <c r="D71" s="138"/>
    </row>
    <row r="72" spans="4:4" x14ac:dyDescent="0.2">
      <c r="D72" s="138"/>
    </row>
    <row r="73" spans="4:4" x14ac:dyDescent="0.2">
      <c r="D73" s="138"/>
    </row>
    <row r="74" spans="4:4" x14ac:dyDescent="0.2">
      <c r="D74" s="138"/>
    </row>
    <row r="75" spans="4:4" x14ac:dyDescent="0.2">
      <c r="D75" s="138"/>
    </row>
    <row r="76" spans="4:4" x14ac:dyDescent="0.2">
      <c r="D76" s="138"/>
    </row>
    <row r="77" spans="4:4" x14ac:dyDescent="0.2">
      <c r="D77" s="138"/>
    </row>
    <row r="78" spans="4:4" x14ac:dyDescent="0.2">
      <c r="D78" s="138"/>
    </row>
    <row r="79" spans="4:4" x14ac:dyDescent="0.2">
      <c r="D79" s="138"/>
    </row>
    <row r="80" spans="4:4" x14ac:dyDescent="0.2">
      <c r="D80" s="138"/>
    </row>
    <row r="81" spans="4:4" x14ac:dyDescent="0.2">
      <c r="D81" s="138"/>
    </row>
    <row r="82" spans="4:4" x14ac:dyDescent="0.2">
      <c r="D82" s="138"/>
    </row>
    <row r="83" spans="4:4" x14ac:dyDescent="0.2">
      <c r="D83" s="138"/>
    </row>
    <row r="84" spans="4:4" x14ac:dyDescent="0.2">
      <c r="D84" s="138"/>
    </row>
    <row r="85" spans="4:4" x14ac:dyDescent="0.2">
      <c r="D85" s="138"/>
    </row>
    <row r="86" spans="4:4" x14ac:dyDescent="0.2">
      <c r="D86" s="138"/>
    </row>
    <row r="87" spans="4:4" x14ac:dyDescent="0.2">
      <c r="D87" s="138"/>
    </row>
    <row r="88" spans="4:4" x14ac:dyDescent="0.2">
      <c r="D88" s="138"/>
    </row>
    <row r="89" spans="4:4" x14ac:dyDescent="0.2">
      <c r="D89" s="138"/>
    </row>
    <row r="90" spans="4:4" x14ac:dyDescent="0.2">
      <c r="D90" s="138"/>
    </row>
    <row r="91" spans="4:4" x14ac:dyDescent="0.2">
      <c r="D91" s="138"/>
    </row>
    <row r="92" spans="4:4" x14ac:dyDescent="0.2">
      <c r="D92" s="138"/>
    </row>
    <row r="93" spans="4:4" x14ac:dyDescent="0.2">
      <c r="D93" s="138"/>
    </row>
    <row r="94" spans="4:4" x14ac:dyDescent="0.2">
      <c r="D94" s="138"/>
    </row>
    <row r="95" spans="4:4" x14ac:dyDescent="0.2">
      <c r="D95" s="138"/>
    </row>
    <row r="96" spans="4:4" x14ac:dyDescent="0.2">
      <c r="D96" s="138"/>
    </row>
    <row r="97" spans="4:4" x14ac:dyDescent="0.2">
      <c r="D97" s="138"/>
    </row>
    <row r="98" spans="4:4" x14ac:dyDescent="0.2">
      <c r="D98" s="138"/>
    </row>
    <row r="99" spans="4:4" x14ac:dyDescent="0.2">
      <c r="D99" s="138"/>
    </row>
    <row r="100" spans="4:4" x14ac:dyDescent="0.2">
      <c r="D100" s="138"/>
    </row>
    <row r="101" spans="4:4" x14ac:dyDescent="0.2">
      <c r="D101" s="138"/>
    </row>
    <row r="102" spans="4:4" x14ac:dyDescent="0.2">
      <c r="D102" s="138"/>
    </row>
    <row r="103" spans="4:4" x14ac:dyDescent="0.2">
      <c r="D103" s="138"/>
    </row>
    <row r="104" spans="4:4" x14ac:dyDescent="0.2">
      <c r="D104" s="138"/>
    </row>
    <row r="105" spans="4:4" x14ac:dyDescent="0.2">
      <c r="D105" s="138"/>
    </row>
    <row r="106" spans="4:4" x14ac:dyDescent="0.2">
      <c r="D106" s="138"/>
    </row>
    <row r="107" spans="4:4" x14ac:dyDescent="0.2">
      <c r="D107" s="138"/>
    </row>
    <row r="108" spans="4:4" x14ac:dyDescent="0.2">
      <c r="D108" s="138"/>
    </row>
    <row r="109" spans="4:4" x14ac:dyDescent="0.2">
      <c r="D109" s="138"/>
    </row>
    <row r="110" spans="4:4" x14ac:dyDescent="0.2">
      <c r="D110" s="138"/>
    </row>
    <row r="111" spans="4:4" x14ac:dyDescent="0.2">
      <c r="D111" s="138"/>
    </row>
    <row r="112" spans="4:4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56</vt:i4>
      </vt:variant>
    </vt:vector>
  </HeadingPairs>
  <TitlesOfParts>
    <vt:vector size="65" baseType="lpstr">
      <vt:lpstr>Pokyny pro vyplnění</vt:lpstr>
      <vt:lpstr>Stavba</vt:lpstr>
      <vt:lpstr>VzorPolozky</vt:lpstr>
      <vt:lpstr>01 01.1 Pol</vt:lpstr>
      <vt:lpstr>02 02.1 Pol</vt:lpstr>
      <vt:lpstr>03 03.1 Pol</vt:lpstr>
      <vt:lpstr>04 04.1 Pol</vt:lpstr>
      <vt:lpstr>05 05 Pol</vt:lpstr>
      <vt:lpstr>VON VON.1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01.1 Pol'!Názvy_tisku</vt:lpstr>
      <vt:lpstr>'02 02.1 Pol'!Názvy_tisku</vt:lpstr>
      <vt:lpstr>'03 03.1 Pol'!Názvy_tisku</vt:lpstr>
      <vt:lpstr>'04 04.1 Pol'!Názvy_tisku</vt:lpstr>
      <vt:lpstr>'05 05 Pol'!Názvy_tisku</vt:lpstr>
      <vt:lpstr>'VON VON.1 Pol'!Názvy_tisku</vt:lpstr>
      <vt:lpstr>oadresa</vt:lpstr>
      <vt:lpstr>Stavba!Objednatel</vt:lpstr>
      <vt:lpstr>Stavba!Objekt</vt:lpstr>
      <vt:lpstr>'01 01.1 Pol'!Oblast_tisku</vt:lpstr>
      <vt:lpstr>'02 02.1 Pol'!Oblast_tisku</vt:lpstr>
      <vt:lpstr>'03 03.1 Pol'!Oblast_tisku</vt:lpstr>
      <vt:lpstr>'04 04.1 Pol'!Oblast_tisku</vt:lpstr>
      <vt:lpstr>'05 05 Pol'!Oblast_tisku</vt:lpstr>
      <vt:lpstr>Stavba!Oblast_tisku</vt:lpstr>
      <vt:lpstr>'VON VON.1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bartova</dc:creator>
  <cp:lastModifiedBy>bartova</cp:lastModifiedBy>
  <cp:lastPrinted>2014-02-28T09:52:57Z</cp:lastPrinted>
  <dcterms:created xsi:type="dcterms:W3CDTF">2009-04-08T07:15:50Z</dcterms:created>
  <dcterms:modified xsi:type="dcterms:W3CDTF">2018-12-09T16:47:44Z</dcterms:modified>
</cp:coreProperties>
</file>