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5610" windowHeight="10425" activeTab="2"/>
  </bookViews>
  <sheets>
    <sheet name="Rozpočet" sheetId="18" r:id="rId1"/>
    <sheet name="Rekapitulace rozpočtu" sheetId="19" r:id="rId2"/>
    <sheet name="Krycí list" sheetId="20" r:id="rId3"/>
  </sheets>
  <definedNames>
    <definedName name="_xlnm.Print_Titles" localSheetId="1">'Rekapitulace rozpočtu'!$8:$9</definedName>
    <definedName name="_xlnm.Print_Titles" localSheetId="0">Rozpočet!$5:$8</definedName>
    <definedName name="_xlnm.Print_Area" localSheetId="2">'Krycí list'!$A$1:$K$44</definedName>
  </definedNames>
  <calcPr calcId="125725"/>
</workbook>
</file>

<file path=xl/calcChain.xml><?xml version="1.0" encoding="utf-8"?>
<calcChain xmlns="http://schemas.openxmlformats.org/spreadsheetml/2006/main">
  <c r="K43" i="18"/>
  <c r="E114" l="1"/>
  <c r="E81" l="1"/>
  <c r="E99"/>
  <c r="K99" s="1"/>
  <c r="K147"/>
  <c r="E102"/>
  <c r="K102" s="1"/>
  <c r="E104"/>
  <c r="K104" s="1"/>
  <c r="E94"/>
  <c r="K94" s="1"/>
  <c r="E72"/>
  <c r="E32"/>
  <c r="E36"/>
  <c r="E116" l="1"/>
  <c r="K116" s="1"/>
  <c r="K114"/>
  <c r="E112"/>
  <c r="K118"/>
  <c r="E12"/>
  <c r="K12" s="1"/>
  <c r="E19"/>
  <c r="K19" s="1"/>
  <c r="E22"/>
  <c r="K22" s="1"/>
  <c r="E25"/>
  <c r="K25" s="1"/>
  <c r="K32"/>
  <c r="K36"/>
  <c r="K40"/>
  <c r="E41"/>
  <c r="K41" s="1"/>
  <c r="E49"/>
  <c r="K49" s="1"/>
  <c r="E57"/>
  <c r="K57" s="1"/>
  <c r="E60"/>
  <c r="K60" s="1"/>
  <c r="E62"/>
  <c r="K62" s="1"/>
  <c r="E70"/>
  <c r="K70" s="1"/>
  <c r="K72"/>
  <c r="K75"/>
  <c r="K81"/>
  <c r="K106"/>
  <c r="K108" s="1"/>
  <c r="K124"/>
  <c r="K126" s="1"/>
  <c r="D16" i="19" s="1"/>
  <c r="E16" s="1"/>
  <c r="K130" i="18"/>
  <c r="K143" s="1"/>
  <c r="D27" i="19" s="1"/>
  <c r="K148" i="18"/>
  <c r="K150" s="1"/>
  <c r="K45" l="1"/>
  <c r="D13" i="19" s="1"/>
  <c r="E13" s="1"/>
  <c r="K15" i="18"/>
  <c r="D11" i="19" s="1"/>
  <c r="E11" s="1"/>
  <c r="K28" i="18"/>
  <c r="D12" i="19" s="1"/>
  <c r="E12" s="1"/>
  <c r="K112" i="18"/>
  <c r="K53"/>
  <c r="D14" i="19" s="1"/>
  <c r="E14" s="1"/>
  <c r="K90" i="18"/>
  <c r="D21" i="19" s="1"/>
  <c r="E21" s="1"/>
  <c r="K77" i="18"/>
  <c r="D20" i="19" s="1"/>
  <c r="E20" s="1"/>
  <c r="K20" i="20"/>
  <c r="K32" s="1"/>
  <c r="D22" i="19"/>
  <c r="E22" s="1"/>
  <c r="K66" i="18"/>
  <c r="D15" i="19" s="1"/>
  <c r="E15" s="1"/>
  <c r="D29"/>
  <c r="E27"/>
  <c r="E29" s="1"/>
  <c r="E21" i="20" s="1"/>
  <c r="K120" i="18" l="1"/>
  <c r="D23" i="19" s="1"/>
  <c r="E23" s="1"/>
  <c r="E25" s="1"/>
  <c r="E23" i="20" s="1"/>
  <c r="E18" i="19"/>
  <c r="D18"/>
  <c r="D25" l="1"/>
  <c r="D31" s="1"/>
  <c r="E31"/>
  <c r="E22" i="20"/>
  <c r="E24" s="1"/>
  <c r="E27" s="1"/>
  <c r="E31" s="1"/>
  <c r="K34" s="1"/>
  <c r="K35" s="1"/>
  <c r="K38" s="1"/>
</calcChain>
</file>

<file path=xl/sharedStrings.xml><?xml version="1.0" encoding="utf-8"?>
<sst xmlns="http://schemas.openxmlformats.org/spreadsheetml/2006/main" count="276" uniqueCount="213">
  <si>
    <t>Tonáž</t>
  </si>
  <si>
    <t>Datum  zpracování :</t>
  </si>
  <si>
    <t>Datum aktualizace :</t>
  </si>
  <si>
    <t>Poř.</t>
  </si>
  <si>
    <t>C E N A</t>
  </si>
  <si>
    <t>číslo</t>
  </si>
  <si>
    <t>Číslo</t>
  </si>
  <si>
    <t>jednotková</t>
  </si>
  <si>
    <t>Celková</t>
  </si>
  <si>
    <t>dodávky</t>
  </si>
  <si>
    <t>montáže</t>
  </si>
  <si>
    <t>pol.</t>
  </si>
  <si>
    <t>položky</t>
  </si>
  <si>
    <t>Název položky</t>
  </si>
  <si>
    <t>jednotka</t>
  </si>
  <si>
    <t>hmotnost</t>
  </si>
  <si>
    <t>Název stavby :</t>
  </si>
  <si>
    <t>celkem</t>
  </si>
  <si>
    <t>Číslo stavby  :</t>
  </si>
  <si>
    <t>CENA (Kč)</t>
  </si>
  <si>
    <t>Číslo SO  :</t>
  </si>
  <si>
    <t>Název SO :</t>
  </si>
  <si>
    <t>Datum:</t>
  </si>
  <si>
    <t>Oddíl</t>
  </si>
  <si>
    <t>Název</t>
  </si>
  <si>
    <t>Celkem</t>
  </si>
  <si>
    <t>Název SO:</t>
  </si>
  <si>
    <t xml:space="preserve">Měrná </t>
  </si>
  <si>
    <t>Množství</t>
  </si>
  <si>
    <t>Jednotková</t>
  </si>
  <si>
    <t>Dodávka</t>
  </si>
  <si>
    <t>Montáž</t>
  </si>
  <si>
    <t>Stavba:</t>
  </si>
  <si>
    <t>Objekt:</t>
  </si>
  <si>
    <t>Objednatel:</t>
  </si>
  <si>
    <t>Projektant:</t>
  </si>
  <si>
    <t>Zhotovitel:</t>
  </si>
  <si>
    <t>Subdodavatel:</t>
  </si>
  <si>
    <t>Zpracovatel PP:</t>
  </si>
  <si>
    <t>Uživatel:</t>
  </si>
  <si>
    <t>Jiné údaje:</t>
  </si>
  <si>
    <t>Název MJ:</t>
  </si>
  <si>
    <t>JKSO:</t>
  </si>
  <si>
    <t>Reg. Číslo:</t>
  </si>
  <si>
    <t>Zakázka:</t>
  </si>
  <si>
    <t>Ev.č.typ.proj.:</t>
  </si>
  <si>
    <t>Počet MJ:</t>
  </si>
  <si>
    <t>IČO</t>
  </si>
  <si>
    <t>DIČ</t>
  </si>
  <si>
    <t>Základní rozpočtové náklady</t>
  </si>
  <si>
    <t>Vedlejší rozpočtové náklady</t>
  </si>
  <si>
    <t>ZRN prací montážních</t>
  </si>
  <si>
    <t>ZRN prací stavebních</t>
  </si>
  <si>
    <t>HSV</t>
  </si>
  <si>
    <t>PSV</t>
  </si>
  <si>
    <t>Celkové náklady</t>
  </si>
  <si>
    <t>Podpis</t>
  </si>
  <si>
    <t>Razítko</t>
  </si>
  <si>
    <t>Datum</t>
  </si>
  <si>
    <t>ZRN celkem (ř. 1-4)</t>
  </si>
  <si>
    <t>HZS a jiné nákl. hl. II/III</t>
  </si>
  <si>
    <t>Jiné náklady</t>
  </si>
  <si>
    <t>Hlava II/III celkem (ř. 5-7)</t>
  </si>
  <si>
    <t>Hl. XI - HZS, revize, zkoušky</t>
  </si>
  <si>
    <t>Hl. XI - kompletační činnost</t>
  </si>
  <si>
    <t>Rezerva</t>
  </si>
  <si>
    <t>Součet (ř. 8-11)</t>
  </si>
  <si>
    <t>VRN celkem (ř. 13-24)</t>
  </si>
  <si>
    <t>Celkem (ř. 12+25)</t>
  </si>
  <si>
    <t>Název stavby v evid.</t>
  </si>
  <si>
    <t>Název objektu v evid.</t>
  </si>
  <si>
    <t>Číslo záznamu v evid.</t>
  </si>
  <si>
    <t>Cenová úroveň:</t>
  </si>
  <si>
    <t>Náklady na MJ:</t>
  </si>
  <si>
    <t>Celkem (ř. 26-29)</t>
  </si>
  <si>
    <t>m2</t>
  </si>
  <si>
    <t>Přesun hmot</t>
  </si>
  <si>
    <t>HSV celkem</t>
  </si>
  <si>
    <t>m</t>
  </si>
  <si>
    <t>Izolace tepelné</t>
  </si>
  <si>
    <t>NC</t>
  </si>
  <si>
    <t>%</t>
  </si>
  <si>
    <t>713 celkem</t>
  </si>
  <si>
    <t>m3</t>
  </si>
  <si>
    <t>kpl</t>
  </si>
  <si>
    <t>Konstrukce zámečnické</t>
  </si>
  <si>
    <t>767-celkem</t>
  </si>
  <si>
    <t>767-NC</t>
  </si>
  <si>
    <t>ks</t>
  </si>
  <si>
    <t>PSV celkem</t>
  </si>
  <si>
    <t>Podlahy a podlahové konstrukce</t>
  </si>
  <si>
    <t>63 celkem</t>
  </si>
  <si>
    <t>t</t>
  </si>
  <si>
    <t>99 celkem</t>
  </si>
  <si>
    <t>DPH 21%</t>
  </si>
  <si>
    <t>1</t>
  </si>
  <si>
    <t>Zemní práce</t>
  </si>
  <si>
    <t>1-NC</t>
  </si>
  <si>
    <t>1 celkem</t>
  </si>
  <si>
    <t>27</t>
  </si>
  <si>
    <t>Základy</t>
  </si>
  <si>
    <t>27 celkem</t>
  </si>
  <si>
    <t>ZOO a zámek Zlín-Lešná p.o.</t>
  </si>
  <si>
    <t>Elektroinstalace</t>
  </si>
  <si>
    <t>Montážní práce celkem</t>
  </si>
  <si>
    <t>274361821</t>
  </si>
  <si>
    <t>Zdravotní instalace</t>
  </si>
  <si>
    <t>Bednění nadzákladových zdí -zřízení</t>
  </si>
  <si>
    <t>Bednění nadzákladových zdí -odstranění</t>
  </si>
  <si>
    <t xml:space="preserve">Beton nadzákladových zdí železový C25/30 </t>
  </si>
  <si>
    <t>Výztuž nadzákladových zdí svařované sítě</t>
  </si>
  <si>
    <t>3</t>
  </si>
  <si>
    <t>Svislé a kompletní konstrukce</t>
  </si>
  <si>
    <t>3 celkem</t>
  </si>
  <si>
    <t>2</t>
  </si>
  <si>
    <t>5</t>
  </si>
  <si>
    <t>Beton zákl.pasů prostý C 16/20</t>
  </si>
  <si>
    <t>Komunikace</t>
  </si>
  <si>
    <t>91-NC</t>
  </si>
  <si>
    <t>D+M nopová folie</t>
  </si>
  <si>
    <t>podkladní mazanina</t>
  </si>
  <si>
    <t>Příplatek za stržení povrchu tl.24cm</t>
  </si>
  <si>
    <t>Výztuž mazanin svař.sítě</t>
  </si>
  <si>
    <t xml:space="preserve"> KARI 6x150x150</t>
  </si>
  <si>
    <t>Mazanina beton C20/25 tl.do 12 cm</t>
  </si>
  <si>
    <t>5 celkem</t>
  </si>
  <si>
    <t>výztuž 40 kg/m3</t>
  </si>
  <si>
    <t>Vedlejší náklady</t>
  </si>
  <si>
    <t>Vedlejší náklady celkem</t>
  </si>
  <si>
    <t>Výztuž zákl.pasů a patek ocel 10505</t>
  </si>
  <si>
    <t>278311042</t>
  </si>
  <si>
    <t>Zálivka kotevních otvorů při objemu do 0,10 m3</t>
  </si>
  <si>
    <t>Zabezpečení stáv.stromů</t>
  </si>
  <si>
    <t>Očištění komunikací-dle skutečnosti</t>
  </si>
  <si>
    <t>hod</t>
  </si>
  <si>
    <t>kolektiv</t>
  </si>
  <si>
    <t>722-NC</t>
  </si>
  <si>
    <t>722 celkem</t>
  </si>
  <si>
    <t>komplet</t>
  </si>
  <si>
    <t>20,0*1,0*2*0,3 + 6,0 *1,0*2*0,3</t>
  </si>
  <si>
    <t>základy pro technologii</t>
  </si>
  <si>
    <t>Celkem elektroinstalace</t>
  </si>
  <si>
    <t>TZ a oprava nádrže ZOO a zámek Zlín-Lešná</t>
  </si>
  <si>
    <t>TZ a oprava nádrže -  ZOO a zámek Zlín-Lešná</t>
  </si>
  <si>
    <t>Zdeněk Havel</t>
  </si>
  <si>
    <t>TZ a oprava nádrže - ZOO a zámek Zlín-Lešná</t>
  </si>
  <si>
    <t>potrubní trasy 0,6*80*0,4</t>
  </si>
  <si>
    <t>2*2*0,15</t>
  </si>
  <si>
    <t>160 kg</t>
  </si>
  <si>
    <t>pro technologii a nádrže</t>
  </si>
  <si>
    <t>deska D01</t>
  </si>
  <si>
    <t>stěna W01</t>
  </si>
  <si>
    <t>obetonování retence a technologie</t>
  </si>
  <si>
    <t>0,6*8,2*0,8*1,0</t>
  </si>
  <si>
    <t>0,6*8,2*0,8*1,4</t>
  </si>
  <si>
    <t>za stěny nádrže</t>
  </si>
  <si>
    <t>40,0*1,0*0,05</t>
  </si>
  <si>
    <t>40,0 * 1,0 * 3</t>
  </si>
  <si>
    <t>Tepelná izolace stěn tl.60mm, D+M, včetně lepení</t>
  </si>
  <si>
    <t>D+M kotevní prvky pro teplenou izolaci do betonu</t>
  </si>
  <si>
    <t>550 ks</t>
  </si>
  <si>
    <t>vodovod a odpad vodní plocha napojení</t>
  </si>
  <si>
    <t>Montáž prost.vázaných konstrukcí hraněných přes 120cm2</t>
  </si>
  <si>
    <t>hranoly 140x140 stěny</t>
  </si>
  <si>
    <t>Spojovací a ochranné prostředky,impregnace</t>
  </si>
  <si>
    <t>D -Hranoly 140x140 stěny</t>
  </si>
  <si>
    <t>Konstrukce tesařské</t>
  </si>
  <si>
    <t>762-celkem</t>
  </si>
  <si>
    <t>D -desky na podlahu</t>
  </si>
  <si>
    <t>Montáž kotvení sloupků a nosníku, ostrov a lávka a zábradlí</t>
  </si>
  <si>
    <t>zemnící pásek FeZn 30/4</t>
  </si>
  <si>
    <t>kabel pro osvětlení CyKy 5x2,5</t>
  </si>
  <si>
    <t>chránička pro průchod základy DN40</t>
  </si>
  <si>
    <t>kabel CyKy 3x2,5 pro přečerpávání</t>
  </si>
  <si>
    <t>kabel CyKy 3x2,5 pro mlžení</t>
  </si>
  <si>
    <t>pomocné stavební práce</t>
  </si>
  <si>
    <t>2,113 m3</t>
  </si>
  <si>
    <t>vodní plocha čerpání vody</t>
  </si>
  <si>
    <t>vodní plocha odpad a přepad</t>
  </si>
  <si>
    <t>přívod a napojení vody z retence+pitná</t>
  </si>
  <si>
    <t>retence dešťové vody D+M</t>
  </si>
  <si>
    <t>kabel CyKy 3x2,5 pro závlahu trávníků</t>
  </si>
  <si>
    <t>kabel CyKy 3x2,5 pro retenci</t>
  </si>
  <si>
    <t>montážní práce elektro</t>
  </si>
  <si>
    <t>Kč</t>
  </si>
  <si>
    <t>kabel CyKy 5x1,5 pro ovládání ostrova</t>
  </si>
  <si>
    <t>chemická hmoždina M20, otvor 24/250 mm</t>
  </si>
  <si>
    <t>75,0 m*1,05 m</t>
  </si>
  <si>
    <t>74,9m*0,75m*1,05</t>
  </si>
  <si>
    <t>fošny 50x180 podlahové nosníky dubové</t>
  </si>
  <si>
    <t>4,0*2,0m*1,25*2*0,05</t>
  </si>
  <si>
    <t>0,14x0,14x4,0m*8*1,20</t>
  </si>
  <si>
    <t>přístřešek oprava</t>
  </si>
  <si>
    <t xml:space="preserve">8*4,0 </t>
  </si>
  <si>
    <t>4,0m*12*2</t>
  </si>
  <si>
    <t>D+M ocelová konstrukce zábradlí a ochran po obvodě nádrže , tepané, kované, nátěr černý</t>
  </si>
  <si>
    <t>D+M ochranná síť pletená verze, oka 50/50/1,2 mm</t>
  </si>
  <si>
    <t>rozvaděč slektro s ovládáním</t>
  </si>
  <si>
    <t>zavlažování trávníků - přípravné práce</t>
  </si>
  <si>
    <t>mlžení a kropení příprava</t>
  </si>
  <si>
    <t>3-NC</t>
  </si>
  <si>
    <t>Nová šachta pro technologii, beton, plast průměr 1500 mm, hlouka 1500 mm, dno, krycí deska</t>
  </si>
  <si>
    <t>Zásyp a obsyp venkovní ležaté kanalizace a tras pískem</t>
  </si>
  <si>
    <t xml:space="preserve"> 9,0*15,0*1,0*0,4</t>
  </si>
  <si>
    <t xml:space="preserve"> (9,0+15,0)*2,0*1,5</t>
  </si>
  <si>
    <t xml:space="preserve">m   </t>
  </si>
  <si>
    <t xml:space="preserve">TZ  nádrže  </t>
  </si>
  <si>
    <t>TZ  nádrže</t>
  </si>
  <si>
    <t xml:space="preserve">TZ  nádrže   </t>
  </si>
  <si>
    <r>
      <t xml:space="preserve">Rozpočtové náklady v korunách </t>
    </r>
    <r>
      <rPr>
        <b/>
        <sz val="12"/>
        <color indexed="12"/>
        <rFont val="Arial CE"/>
        <charset val="238"/>
      </rPr>
      <t xml:space="preserve"> - TZ</t>
    </r>
  </si>
  <si>
    <t>Krycí list Výkaz výměr - TZ</t>
  </si>
  <si>
    <t>Rekapitulace Výkaz výměr - TZ</t>
  </si>
  <si>
    <t>Položkový Výkaz výměr - TZ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</si>
</sst>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00"/>
    <numFmt numFmtId="166" formatCode="0.000"/>
  </numFmts>
  <fonts count="23">
    <font>
      <sz val="10"/>
      <name val="Arial CE"/>
      <charset val="238"/>
    </font>
    <font>
      <sz val="10"/>
      <name val="Arial CE"/>
      <family val="2"/>
      <charset val="238"/>
    </font>
    <font>
      <i/>
      <sz val="10"/>
      <color indexed="62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1"/>
      <name val="Arial CE"/>
      <family val="2"/>
      <charset val="238"/>
    </font>
    <font>
      <i/>
      <sz val="10"/>
      <color indexed="1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name val="Arial CE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"/>
      <charset val="238"/>
    </font>
    <font>
      <sz val="10"/>
      <color rgb="FFC00000"/>
      <name val="Arial CE"/>
      <family val="2"/>
      <charset val="238"/>
    </font>
    <font>
      <sz val="10"/>
      <color rgb="FFFF0000"/>
      <name val="Arial CE"/>
      <charset val="238"/>
    </font>
    <font>
      <b/>
      <sz val="10"/>
      <color rgb="FF0070C0"/>
      <name val="Arial CE"/>
      <family val="2"/>
      <charset val="238"/>
    </font>
    <font>
      <sz val="10"/>
      <color theme="3" tint="0.39997558519241921"/>
      <name val="Arial CE"/>
      <family val="2"/>
      <charset val="238"/>
    </font>
    <font>
      <b/>
      <sz val="12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">
    <xf numFmtId="0" fontId="0" fillId="0" borderId="0"/>
    <xf numFmtId="4" fontId="1" fillId="0" borderId="0" applyBorder="0" applyProtection="0">
      <protection locked="0"/>
    </xf>
    <xf numFmtId="4" fontId="1" fillId="2" borderId="0"/>
    <xf numFmtId="49" fontId="2" fillId="2" borderId="0">
      <alignment horizontal="right"/>
    </xf>
    <xf numFmtId="49" fontId="3" fillId="0" borderId="0" applyBorder="0" applyProtection="0">
      <alignment horizontal="center"/>
      <protection locked="0"/>
    </xf>
    <xf numFmtId="49" fontId="1" fillId="0" borderId="1" applyBorder="0" applyProtection="0">
      <alignment horizontal="left"/>
    </xf>
    <xf numFmtId="49" fontId="4" fillId="0" borderId="0" applyProtection="0"/>
    <xf numFmtId="3" fontId="5" fillId="0" borderId="2" applyFill="0" applyBorder="0">
      <alignment vertical="center"/>
    </xf>
    <xf numFmtId="164" fontId="1" fillId="0" borderId="0" applyBorder="0" applyProtection="0"/>
    <xf numFmtId="164" fontId="1" fillId="2" borderId="0" applyBorder="0"/>
    <xf numFmtId="49" fontId="1" fillId="0" borderId="1" applyBorder="0" applyProtection="0">
      <alignment horizontal="left"/>
    </xf>
    <xf numFmtId="164" fontId="1" fillId="0" borderId="0" applyBorder="0" applyProtection="0"/>
    <xf numFmtId="49" fontId="3" fillId="0" borderId="0" applyBorder="0" applyProtection="0"/>
    <xf numFmtId="0" fontId="1" fillId="0" borderId="1" applyBorder="0" applyProtection="0">
      <alignment horizontal="left"/>
      <protection locked="0"/>
    </xf>
    <xf numFmtId="0" fontId="5" fillId="0" borderId="0" applyBorder="0" applyProtection="0">
      <alignment horizontal="left"/>
    </xf>
    <xf numFmtId="0" fontId="11" fillId="0" borderId="3" applyBorder="0">
      <alignment horizontal="left" vertical="center"/>
    </xf>
    <xf numFmtId="49" fontId="1" fillId="0" borderId="0" applyBorder="0" applyProtection="0">
      <alignment horizontal="center"/>
    </xf>
    <xf numFmtId="164" fontId="1" fillId="0" borderId="0">
      <protection locked="0"/>
    </xf>
    <xf numFmtId="10" fontId="1" fillId="0" borderId="0" applyProtection="0"/>
    <xf numFmtId="0" fontId="1" fillId="0" borderId="4" applyProtection="0">
      <alignment horizontal="center"/>
    </xf>
    <xf numFmtId="0" fontId="1" fillId="0" borderId="0" applyProtection="0"/>
    <xf numFmtId="4" fontId="1" fillId="0" borderId="5" applyProtection="0"/>
    <xf numFmtId="164" fontId="1" fillId="0" borderId="5"/>
    <xf numFmtId="164" fontId="5" fillId="2" borderId="0" applyBorder="0"/>
    <xf numFmtId="4" fontId="5" fillId="2" borderId="0" applyBorder="0"/>
    <xf numFmtId="49" fontId="5" fillId="0" borderId="3" applyNumberFormat="0" applyBorder="0">
      <alignment horizontal="left" vertical="center"/>
    </xf>
    <xf numFmtId="0" fontId="10" fillId="2" borderId="0">
      <alignment horizontal="right"/>
    </xf>
    <xf numFmtId="0" fontId="5" fillId="0" borderId="0"/>
    <xf numFmtId="0" fontId="5" fillId="0" borderId="0">
      <alignment horizontal="center"/>
    </xf>
    <xf numFmtId="0" fontId="1" fillId="0" borderId="0"/>
    <xf numFmtId="4" fontId="1" fillId="2" borderId="0"/>
  </cellStyleXfs>
  <cellXfs count="284">
    <xf numFmtId="0" fontId="0" fillId="0" borderId="0" xfId="0"/>
    <xf numFmtId="4" fontId="1" fillId="0" borderId="5" xfId="2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165" fontId="7" fillId="0" borderId="0" xfId="0" applyNumberFormat="1" applyFont="1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4" fontId="1" fillId="0" borderId="0" xfId="0" applyNumberFormat="1" applyFont="1" applyAlignment="1" applyProtection="1">
      <alignment horizontal="center"/>
    </xf>
    <xf numFmtId="0" fontId="1" fillId="0" borderId="6" xfId="0" applyFont="1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165" fontId="1" fillId="0" borderId="7" xfId="0" applyNumberFormat="1" applyFont="1" applyBorder="1" applyProtection="1">
      <protection locked="0"/>
    </xf>
    <xf numFmtId="2" fontId="1" fillId="0" borderId="7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Continuous"/>
      <protection locked="0"/>
    </xf>
    <xf numFmtId="0" fontId="1" fillId="0" borderId="11" xfId="0" applyFont="1" applyBorder="1" applyAlignment="1" applyProtection="1">
      <alignment horizontal="centerContinuous"/>
      <protection locked="0"/>
    </xf>
    <xf numFmtId="0" fontId="1" fillId="0" borderId="12" xfId="0" applyFont="1" applyBorder="1" applyAlignment="1" applyProtection="1">
      <alignment horizontal="centerContinuous"/>
      <protection locked="0"/>
    </xf>
    <xf numFmtId="0" fontId="1" fillId="0" borderId="13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165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20" applyFont="1" applyProtection="1">
      <protection locked="0"/>
    </xf>
    <xf numFmtId="164" fontId="1" fillId="0" borderId="5" xfId="22"/>
    <xf numFmtId="0" fontId="1" fillId="0" borderId="19" xfId="19" applyNumberFormat="1" applyFont="1" applyBorder="1" applyProtection="1">
      <alignment horizontal="center"/>
      <protection locked="0"/>
    </xf>
    <xf numFmtId="0" fontId="9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NumberFormat="1" applyFont="1" applyBorder="1" applyProtection="1">
      <protection locked="0"/>
    </xf>
    <xf numFmtId="0" fontId="5" fillId="0" borderId="23" xfId="0" applyFont="1" applyBorder="1"/>
    <xf numFmtId="0" fontId="5" fillId="0" borderId="2" xfId="0" applyFont="1" applyBorder="1"/>
    <xf numFmtId="0" fontId="1" fillId="0" borderId="0" xfId="0" applyNumberFormat="1" applyFont="1"/>
    <xf numFmtId="4" fontId="1" fillId="0" borderId="23" xfId="21" applyBorder="1"/>
    <xf numFmtId="4" fontId="1" fillId="0" borderId="24" xfId="21" applyBorder="1"/>
    <xf numFmtId="165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2" xfId="0" applyBorder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8" fillId="0" borderId="2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0" fillId="0" borderId="30" xfId="0" applyBorder="1"/>
    <xf numFmtId="0" fontId="11" fillId="0" borderId="25" xfId="15" applyBorder="1">
      <alignment horizontal="left" vertical="center"/>
    </xf>
    <xf numFmtId="0" fontId="11" fillId="0" borderId="31" xfId="15" applyBorder="1">
      <alignment horizontal="left" vertical="center"/>
    </xf>
    <xf numFmtId="3" fontId="5" fillId="0" borderId="2" xfId="7" applyBorder="1">
      <alignment vertical="center"/>
    </xf>
    <xf numFmtId="3" fontId="5" fillId="0" borderId="25" xfId="7" applyBorder="1">
      <alignment vertical="center"/>
    </xf>
    <xf numFmtId="3" fontId="5" fillId="0" borderId="31" xfId="7" applyBorder="1">
      <alignment vertical="center"/>
    </xf>
    <xf numFmtId="3" fontId="5" fillId="0" borderId="32" xfId="7" applyBorder="1">
      <alignment vertical="center"/>
    </xf>
    <xf numFmtId="3" fontId="5" fillId="0" borderId="33" xfId="7" applyBorder="1">
      <alignment vertical="center"/>
    </xf>
    <xf numFmtId="3" fontId="5" fillId="0" borderId="34" xfId="7" applyBorder="1">
      <alignment vertical="center"/>
    </xf>
    <xf numFmtId="3" fontId="5" fillId="0" borderId="35" xfId="7" applyBorder="1">
      <alignment vertical="center"/>
    </xf>
    <xf numFmtId="3" fontId="5" fillId="0" borderId="20" xfId="7" applyBorder="1">
      <alignment vertical="center"/>
    </xf>
    <xf numFmtId="0" fontId="11" fillId="0" borderId="29" xfId="0" applyFont="1" applyBorder="1" applyAlignment="1">
      <alignment vertical="top"/>
    </xf>
    <xf numFmtId="3" fontId="5" fillId="3" borderId="32" xfId="7" applyFill="1" applyBorder="1">
      <alignment vertical="center"/>
    </xf>
    <xf numFmtId="0" fontId="11" fillId="0" borderId="3" xfId="15" applyBorder="1" applyAlignment="1">
      <alignment horizontal="left" vertical="center"/>
    </xf>
    <xf numFmtId="0" fontId="11" fillId="0" borderId="27" xfId="15" applyBorder="1" applyAlignment="1">
      <alignment horizontal="left" vertical="center"/>
    </xf>
    <xf numFmtId="0" fontId="11" fillId="0" borderId="28" xfId="15" applyBorder="1" applyAlignment="1">
      <alignment horizontal="left" vertical="center"/>
    </xf>
    <xf numFmtId="0" fontId="11" fillId="0" borderId="29" xfId="15" applyBorder="1" applyAlignment="1">
      <alignment horizontal="left" vertical="center"/>
    </xf>
    <xf numFmtId="0" fontId="11" fillId="0" borderId="2" xfId="15" applyBorder="1">
      <alignment horizontal="left" vertical="center"/>
    </xf>
    <xf numFmtId="0" fontId="11" fillId="0" borderId="36" xfId="15" applyBorder="1">
      <alignment horizontal="left" vertical="center"/>
    </xf>
    <xf numFmtId="0" fontId="12" fillId="0" borderId="0" xfId="0" applyFont="1" applyBorder="1" applyAlignment="1">
      <alignment horizontal="right"/>
    </xf>
    <xf numFmtId="3" fontId="5" fillId="0" borderId="12" xfId="7" applyBorder="1">
      <alignment vertical="center"/>
    </xf>
    <xf numFmtId="3" fontId="5" fillId="0" borderId="37" xfId="7" applyBorder="1">
      <alignment vertical="center"/>
    </xf>
    <xf numFmtId="0" fontId="1" fillId="0" borderId="4" xfId="19" applyProtection="1">
      <alignment horizontal="center"/>
      <protection locked="0"/>
    </xf>
    <xf numFmtId="4" fontId="1" fillId="0" borderId="4" xfId="1" applyBorder="1" applyProtection="1"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3" xfId="15" applyFont="1" applyBorder="1" applyAlignment="1">
      <alignment horizontal="left" vertical="center"/>
    </xf>
    <xf numFmtId="0" fontId="0" fillId="0" borderId="0" xfId="0" applyFill="1"/>
    <xf numFmtId="166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2" fontId="5" fillId="0" borderId="0" xfId="0" applyNumberFormat="1" applyFont="1"/>
    <xf numFmtId="2" fontId="1" fillId="0" borderId="0" xfId="0" applyNumberFormat="1" applyFont="1" applyFill="1"/>
    <xf numFmtId="2" fontId="5" fillId="0" borderId="0" xfId="0" applyNumberFormat="1" applyFont="1" applyFill="1"/>
    <xf numFmtId="4" fontId="1" fillId="0" borderId="4" xfId="1" applyNumberFormat="1" applyBorder="1" applyProtection="1">
      <protection locked="0"/>
    </xf>
    <xf numFmtId="0" fontId="0" fillId="0" borderId="0" xfId="0" applyAlignment="1">
      <alignment wrapText="1"/>
    </xf>
    <xf numFmtId="4" fontId="5" fillId="0" borderId="24" xfId="21" applyFont="1" applyBorder="1"/>
    <xf numFmtId="4" fontId="5" fillId="0" borderId="23" xfId="21" applyFont="1" applyBorder="1"/>
    <xf numFmtId="49" fontId="1" fillId="0" borderId="0" xfId="12" applyFont="1" applyAlignment="1">
      <alignment wrapText="1"/>
    </xf>
    <xf numFmtId="0" fontId="11" fillId="0" borderId="13" xfId="15" applyBorder="1" applyAlignment="1">
      <alignment horizontal="left" vertical="center" wrapText="1"/>
    </xf>
    <xf numFmtId="0" fontId="11" fillId="0" borderId="11" xfId="15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1" fillId="0" borderId="38" xfId="15" applyFont="1" applyBorder="1">
      <alignment horizontal="left" vertic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20" applyFont="1" applyAlignment="1" applyProtection="1">
      <alignment wrapText="1"/>
      <protection locked="0"/>
    </xf>
    <xf numFmtId="49" fontId="5" fillId="0" borderId="0" xfId="4" applyFont="1" applyProtection="1">
      <alignment horizontal="center"/>
    </xf>
    <xf numFmtId="49" fontId="5" fillId="0" borderId="0" xfId="12" applyFont="1"/>
    <xf numFmtId="49" fontId="3" fillId="0" borderId="0" xfId="4" applyProtection="1">
      <alignment horizontal="center"/>
    </xf>
    <xf numFmtId="49" fontId="3" fillId="0" borderId="0" xfId="12"/>
    <xf numFmtId="49" fontId="1" fillId="0" borderId="0" xfId="4" applyFont="1" applyProtection="1">
      <alignment horizontal="center"/>
    </xf>
    <xf numFmtId="49" fontId="1" fillId="0" borderId="0" xfId="12" applyFont="1"/>
    <xf numFmtId="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49" fontId="1" fillId="0" borderId="0" xfId="16" applyFont="1">
      <alignment horizontal="center"/>
    </xf>
    <xf numFmtId="0" fontId="5" fillId="0" borderId="0" xfId="14" applyFont="1">
      <alignment horizontal="left"/>
    </xf>
    <xf numFmtId="164" fontId="5" fillId="0" borderId="0" xfId="23" applyFill="1"/>
    <xf numFmtId="4" fontId="5" fillId="0" borderId="0" xfId="24" applyFill="1"/>
    <xf numFmtId="2" fontId="5" fillId="0" borderId="0" xfId="24" applyNumberFormat="1" applyFill="1"/>
    <xf numFmtId="4" fontId="0" fillId="0" borderId="0" xfId="0" applyNumberFormat="1" applyFill="1"/>
    <xf numFmtId="4" fontId="5" fillId="0" borderId="0" xfId="0" applyNumberFormat="1" applyFont="1" applyFill="1"/>
    <xf numFmtId="0" fontId="1" fillId="0" borderId="0" xfId="14" applyFont="1">
      <alignment horizontal="left"/>
    </xf>
    <xf numFmtId="2" fontId="1" fillId="0" borderId="0" xfId="24" applyNumberFormat="1" applyFont="1" applyFill="1"/>
    <xf numFmtId="49" fontId="15" fillId="0" borderId="0" xfId="0" applyNumberFormat="1" applyFont="1" applyBorder="1" applyAlignment="1">
      <alignment horizontal="left"/>
    </xf>
    <xf numFmtId="0" fontId="0" fillId="0" borderId="0" xfId="0" applyFont="1" applyBorder="1"/>
    <xf numFmtId="166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4" fontId="1" fillId="0" borderId="4" xfId="21" applyBorder="1" applyProtection="1">
      <protection locked="0"/>
    </xf>
    <xf numFmtId="0" fontId="1" fillId="0" borderId="39" xfId="0" applyFont="1" applyBorder="1" applyAlignment="1">
      <alignment horizontal="center"/>
    </xf>
    <xf numFmtId="49" fontId="16" fillId="0" borderId="0" xfId="12" applyFont="1"/>
    <xf numFmtId="0" fontId="16" fillId="0" borderId="0" xfId="0" applyFont="1"/>
    <xf numFmtId="166" fontId="16" fillId="0" borderId="0" xfId="0" applyNumberFormat="1" applyFont="1" applyFill="1"/>
    <xf numFmtId="0" fontId="16" fillId="0" borderId="0" xfId="0" applyFont="1" applyAlignment="1">
      <alignment wrapText="1"/>
    </xf>
    <xf numFmtId="166" fontId="16" fillId="0" borderId="0" xfId="0" applyNumberFormat="1" applyFont="1"/>
    <xf numFmtId="0" fontId="17" fillId="0" borderId="0" xfId="0" applyFont="1"/>
    <xf numFmtId="166" fontId="17" fillId="0" borderId="0" xfId="0" applyNumberFormat="1" applyFont="1"/>
    <xf numFmtId="49" fontId="16" fillId="0" borderId="0" xfId="12" applyFont="1" applyAlignment="1">
      <alignment wrapText="1"/>
    </xf>
    <xf numFmtId="164" fontId="1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7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2" fontId="7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0" fontId="1" fillId="0" borderId="40" xfId="0" applyFont="1" applyBorder="1" applyAlignment="1" applyProtection="1">
      <protection locked="0"/>
    </xf>
    <xf numFmtId="0" fontId="1" fillId="0" borderId="40" xfId="0" applyFont="1" applyBorder="1" applyAlignment="1"/>
    <xf numFmtId="0" fontId="1" fillId="0" borderId="41" xfId="25" applyNumberFormat="1" applyFont="1" applyBorder="1">
      <alignment horizontal="left" vertical="center"/>
    </xf>
    <xf numFmtId="0" fontId="5" fillId="0" borderId="10" xfId="25" applyNumberFormat="1" applyBorder="1">
      <alignment horizontal="left" vertical="center"/>
    </xf>
    <xf numFmtId="0" fontId="5" fillId="0" borderId="12" xfId="25" applyNumberFormat="1" applyBorder="1">
      <alignment horizontal="left" vertical="center"/>
    </xf>
    <xf numFmtId="0" fontId="1" fillId="0" borderId="42" xfId="25" applyNumberFormat="1" applyFont="1" applyBorder="1">
      <alignment horizontal="left" vertical="center"/>
    </xf>
    <xf numFmtId="0" fontId="1" fillId="0" borderId="43" xfId="25" applyNumberFormat="1" applyFont="1" applyBorder="1">
      <alignment horizontal="left" vertical="center"/>
    </xf>
    <xf numFmtId="0" fontId="1" fillId="0" borderId="44" xfId="25" applyNumberFormat="1" applyFont="1" applyBorder="1">
      <alignment horizontal="left" vertical="center"/>
    </xf>
    <xf numFmtId="0" fontId="1" fillId="0" borderId="0" xfId="0" applyNumberFormat="1" applyFont="1" applyAlignment="1"/>
    <xf numFmtId="0" fontId="9" fillId="0" borderId="0" xfId="0" applyNumberFormat="1" applyFont="1" applyAlignment="1"/>
    <xf numFmtId="0" fontId="11" fillId="0" borderId="42" xfId="15" applyBorder="1">
      <alignment horizontal="left" vertical="center"/>
    </xf>
    <xf numFmtId="0" fontId="11" fillId="0" borderId="43" xfId="15" applyBorder="1">
      <alignment horizontal="left" vertical="center"/>
    </xf>
    <xf numFmtId="0" fontId="11" fillId="0" borderId="27" xfId="15" applyBorder="1">
      <alignment horizontal="left" vertic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42" xfId="25" applyNumberFormat="1" applyBorder="1">
      <alignment horizontal="left" vertical="center"/>
    </xf>
    <xf numFmtId="0" fontId="5" fillId="0" borderId="43" xfId="25" applyNumberFormat="1" applyBorder="1">
      <alignment horizontal="left" vertical="center"/>
    </xf>
    <xf numFmtId="0" fontId="5" fillId="0" borderId="27" xfId="25" applyNumberFormat="1" applyBorder="1">
      <alignment horizontal="left" vertical="center"/>
    </xf>
    <xf numFmtId="0" fontId="5" fillId="0" borderId="25" xfId="25" applyNumberFormat="1" applyBorder="1">
      <alignment horizontal="left" vertical="center"/>
    </xf>
    <xf numFmtId="0" fontId="12" fillId="0" borderId="42" xfId="0" applyFont="1" applyBorder="1" applyAlignment="1">
      <alignment horizontal="right"/>
    </xf>
    <xf numFmtId="0" fontId="12" fillId="0" borderId="43" xfId="0" applyFont="1" applyBorder="1" applyAlignment="1">
      <alignment horizontal="right"/>
    </xf>
    <xf numFmtId="0" fontId="12" fillId="0" borderId="44" xfId="0" applyFont="1" applyBorder="1" applyAlignment="1">
      <alignment horizontal="right"/>
    </xf>
    <xf numFmtId="0" fontId="0" fillId="0" borderId="47" xfId="0" applyBorder="1" applyAlignment="1"/>
    <xf numFmtId="0" fontId="0" fillId="0" borderId="43" xfId="0" applyBorder="1" applyAlignment="1"/>
    <xf numFmtId="0" fontId="5" fillId="0" borderId="42" xfId="25" applyNumberFormat="1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5" fillId="0" borderId="42" xfId="25" applyNumberFormat="1" applyFont="1" applyBorder="1">
      <alignment horizontal="left" vertical="center"/>
    </xf>
    <xf numFmtId="0" fontId="8" fillId="0" borderId="48" xfId="15" applyFont="1" applyBorder="1" applyAlignment="1">
      <alignment horizontal="center" vertical="center"/>
    </xf>
    <xf numFmtId="0" fontId="8" fillId="0" borderId="29" xfId="15" applyFont="1" applyBorder="1" applyAlignment="1">
      <alignment horizontal="center" vertical="center"/>
    </xf>
    <xf numFmtId="0" fontId="8" fillId="0" borderId="41" xfId="15" applyFont="1" applyBorder="1" applyAlignment="1">
      <alignment horizontal="center" vertical="center"/>
    </xf>
    <xf numFmtId="0" fontId="8" fillId="0" borderId="11" xfId="15" applyFont="1" applyBorder="1" applyAlignment="1">
      <alignment horizontal="center" vertical="center"/>
    </xf>
    <xf numFmtId="0" fontId="5" fillId="0" borderId="49" xfId="25" applyNumberFormat="1" applyFont="1" applyBorder="1" applyAlignment="1">
      <alignment horizontal="left" vertical="center" wrapText="1"/>
    </xf>
    <xf numFmtId="0" fontId="5" fillId="0" borderId="8" xfId="25" applyNumberFormat="1" applyBorder="1" applyAlignment="1">
      <alignment horizontal="left" vertical="center" wrapText="1"/>
    </xf>
    <xf numFmtId="0" fontId="5" fillId="0" borderId="9" xfId="25" applyNumberFormat="1" applyBorder="1" applyAlignment="1">
      <alignment horizontal="left" vertical="center" wrapText="1"/>
    </xf>
    <xf numFmtId="0" fontId="5" fillId="0" borderId="44" xfId="25" applyNumberFormat="1" applyBorder="1">
      <alignment horizontal="left" vertical="center"/>
    </xf>
    <xf numFmtId="0" fontId="8" fillId="0" borderId="56" xfId="15" applyFont="1" applyBorder="1" applyAlignment="1">
      <alignment horizontal="center" vertical="center"/>
    </xf>
    <xf numFmtId="0" fontId="8" fillId="0" borderId="7" xfId="15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1" fillId="0" borderId="42" xfId="15" applyBorder="1" applyAlignment="1">
      <alignment horizontal="center" vertical="center"/>
    </xf>
    <xf numFmtId="0" fontId="11" fillId="0" borderId="44" xfId="15" applyBorder="1" applyAlignment="1">
      <alignment horizontal="center" vertical="center"/>
    </xf>
    <xf numFmtId="0" fontId="12" fillId="0" borderId="42" xfId="25" applyNumberFormat="1" applyFont="1" applyBorder="1">
      <alignment horizontal="left" vertical="center"/>
    </xf>
    <xf numFmtId="0" fontId="12" fillId="0" borderId="44" xfId="25" applyNumberFormat="1" applyFont="1" applyBorder="1">
      <alignment horizontal="left" vertical="center"/>
    </xf>
    <xf numFmtId="0" fontId="5" fillId="0" borderId="45" xfId="25" applyNumberFormat="1" applyBorder="1">
      <alignment horizontal="left" vertical="center"/>
    </xf>
    <xf numFmtId="0" fontId="5" fillId="0" borderId="46" xfId="25" applyNumberFormat="1" applyBorder="1">
      <alignment horizontal="left" vertical="center"/>
    </xf>
    <xf numFmtId="0" fontId="5" fillId="0" borderId="18" xfId="25" applyNumberFormat="1" applyBorder="1">
      <alignment horizontal="left" vertical="center"/>
    </xf>
    <xf numFmtId="0" fontId="13" fillId="2" borderId="50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2" xfId="0" applyBorder="1" applyAlignment="1">
      <alignment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5" fillId="0" borderId="17" xfId="25" applyNumberFormat="1" applyBorder="1">
      <alignment horizontal="left" vertical="center"/>
    </xf>
    <xf numFmtId="0" fontId="11" fillId="0" borderId="27" xfId="15" applyBorder="1" applyAlignment="1">
      <alignment horizontal="center" vertical="center"/>
    </xf>
    <xf numFmtId="3" fontId="5" fillId="0" borderId="25" xfId="7" applyBorder="1">
      <alignment vertical="center"/>
    </xf>
    <xf numFmtId="0" fontId="8" fillId="0" borderId="55" xfId="0" applyFont="1" applyBorder="1"/>
    <xf numFmtId="0" fontId="8" fillId="0" borderId="40" xfId="0" applyFont="1" applyBorder="1"/>
    <xf numFmtId="0" fontId="8" fillId="0" borderId="15" xfId="0" applyFont="1" applyBorder="1"/>
    <xf numFmtId="0" fontId="11" fillId="0" borderId="48" xfId="0" applyFont="1" applyBorder="1" applyAlignment="1"/>
    <xf numFmtId="0" fontId="11" fillId="0" borderId="29" xfId="0" applyFont="1" applyBorder="1" applyAlignment="1"/>
    <xf numFmtId="0" fontId="11" fillId="0" borderId="61" xfId="0" applyFont="1" applyBorder="1" applyAlignment="1"/>
    <xf numFmtId="0" fontId="11" fillId="0" borderId="5" xfId="0" applyFont="1" applyBorder="1" applyAlignment="1"/>
    <xf numFmtId="0" fontId="8" fillId="0" borderId="62" xfId="0" applyFont="1" applyBorder="1"/>
    <xf numFmtId="0" fontId="0" fillId="0" borderId="53" xfId="0" applyBorder="1" applyAlignment="1"/>
    <xf numFmtId="0" fontId="0" fillId="0" borderId="0" xfId="0" applyBorder="1" applyAlignment="1"/>
    <xf numFmtId="0" fontId="0" fillId="0" borderId="63" xfId="0" applyBorder="1"/>
    <xf numFmtId="0" fontId="0" fillId="0" borderId="10" xfId="0" applyBorder="1"/>
    <xf numFmtId="0" fontId="0" fillId="0" borderId="12" xfId="0" applyBorder="1"/>
    <xf numFmtId="0" fontId="11" fillId="0" borderId="25" xfId="0" applyFont="1" applyBorder="1"/>
    <xf numFmtId="0" fontId="11" fillId="0" borderId="42" xfId="0" applyFont="1" applyBorder="1"/>
    <xf numFmtId="0" fontId="11" fillId="0" borderId="34" xfId="0" applyFont="1" applyBorder="1"/>
    <xf numFmtId="0" fontId="11" fillId="0" borderId="25" xfId="15" applyFont="1" applyBorder="1">
      <alignment horizontal="left" vertical="center"/>
    </xf>
    <xf numFmtId="0" fontId="11" fillId="0" borderId="25" xfId="15" applyBorder="1">
      <alignment horizontal="left" vertical="center"/>
    </xf>
    <xf numFmtId="0" fontId="14" fillId="2" borderId="64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17" fontId="11" fillId="0" borderId="16" xfId="0" applyNumberFormat="1" applyFont="1" applyBorder="1"/>
    <xf numFmtId="0" fontId="11" fillId="0" borderId="45" xfId="0" applyFont="1" applyBorder="1"/>
    <xf numFmtId="0" fontId="11" fillId="0" borderId="66" xfId="0" applyFont="1" applyBorder="1"/>
    <xf numFmtId="0" fontId="5" fillId="0" borderId="53" xfId="25" applyNumberFormat="1" applyBorder="1">
      <alignment horizontal="left" vertical="center"/>
    </xf>
    <xf numFmtId="0" fontId="5" fillId="0" borderId="0" xfId="25" applyNumberFormat="1" applyBorder="1">
      <alignment horizontal="left" vertical="center"/>
    </xf>
    <xf numFmtId="0" fontId="5" fillId="0" borderId="5" xfId="25" applyNumberFormat="1" applyBorder="1">
      <alignment horizontal="left" vertical="center"/>
    </xf>
    <xf numFmtId="0" fontId="11" fillId="0" borderId="53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0" fillId="0" borderId="5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8" fillId="0" borderId="45" xfId="0" applyFont="1" applyBorder="1"/>
    <xf numFmtId="0" fontId="8" fillId="0" borderId="46" xfId="0" applyFont="1" applyBorder="1"/>
    <xf numFmtId="0" fontId="8" fillId="0" borderId="17" xfId="0" applyFont="1" applyBorder="1"/>
    <xf numFmtId="0" fontId="8" fillId="0" borderId="42" xfId="0" applyFont="1" applyBorder="1"/>
    <xf numFmtId="0" fontId="8" fillId="0" borderId="43" xfId="0" applyFont="1" applyBorder="1"/>
    <xf numFmtId="0" fontId="8" fillId="0" borderId="27" xfId="0" applyFont="1" applyBorder="1"/>
    <xf numFmtId="0" fontId="12" fillId="0" borderId="16" xfId="0" applyFont="1" applyBorder="1" applyAlignment="1">
      <alignment horizontal="right"/>
    </xf>
    <xf numFmtId="0" fontId="12" fillId="0" borderId="45" xfId="0" applyFont="1" applyBorder="1" applyAlignment="1">
      <alignment horizontal="right"/>
    </xf>
    <xf numFmtId="0" fontId="5" fillId="0" borderId="49" xfId="25" applyNumberFormat="1" applyFont="1" applyBorder="1">
      <alignment horizontal="left" vertical="center"/>
    </xf>
    <xf numFmtId="0" fontId="5" fillId="0" borderId="8" xfId="25" applyNumberFormat="1" applyBorder="1">
      <alignment horizontal="left" vertical="center"/>
    </xf>
    <xf numFmtId="0" fontId="5" fillId="0" borderId="67" xfId="25" applyNumberFormat="1" applyBorder="1">
      <alignment horizontal="left" vertical="center"/>
    </xf>
    <xf numFmtId="0" fontId="12" fillId="0" borderId="61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3" fontId="5" fillId="0" borderId="34" xfId="7" applyBorder="1">
      <alignment vertical="center"/>
    </xf>
    <xf numFmtId="0" fontId="11" fillId="0" borderId="34" xfId="15" applyFont="1" applyBorder="1">
      <alignment horizontal="left" vertical="center"/>
    </xf>
    <xf numFmtId="2" fontId="0" fillId="4" borderId="0" xfId="0" applyNumberFormat="1" applyFill="1"/>
  </cellXfs>
  <cellStyles count="31">
    <cellStyle name="CenaJednPolozky" xfId="1"/>
    <cellStyle name="CenaPolozkyCelk" xfId="2"/>
    <cellStyle name="CenaPolozkyHZSCelk" xfId="3"/>
    <cellStyle name="CisloOddilu" xfId="4"/>
    <cellStyle name="CisloPolozky" xfId="5"/>
    <cellStyle name="CisloSpecif" xfId="6"/>
    <cellStyle name="Čísla v krycím listu" xfId="7"/>
    <cellStyle name="HmotnJednPolozky" xfId="8"/>
    <cellStyle name="HmotnPolozkyCelk" xfId="9"/>
    <cellStyle name="MJPolozky" xfId="10"/>
    <cellStyle name="MnozstviPolozky" xfId="11"/>
    <cellStyle name="NazevOddilu" xfId="12"/>
    <cellStyle name="NazevPolozky" xfId="13"/>
    <cellStyle name="NazevSouctuOddilu" xfId="14"/>
    <cellStyle name="normální" xfId="0" builtinId="0"/>
    <cellStyle name="Pevné texty v krycím listu" xfId="15"/>
    <cellStyle name="PoradCisloPolozky" xfId="16"/>
    <cellStyle name="PorizovaniSkutecnosti" xfId="17"/>
    <cellStyle name="ProcentoPrirazPol" xfId="18"/>
    <cellStyle name="RekapCisloOdd" xfId="19"/>
    <cellStyle name="RekapNazOdd" xfId="20"/>
    <cellStyle name="RekapOddiluSoucet" xfId="21"/>
    <cellStyle name="RekapTonaz" xfId="22"/>
    <cellStyle name="SoucetHmotOddilu" xfId="23"/>
    <cellStyle name="SoucetMontaziOddilu" xfId="24"/>
    <cellStyle name="Text v krycím listu" xfId="25"/>
    <cellStyle name="TonazSute" xfId="26"/>
    <cellStyle name="VykazPolozka" xfId="27"/>
    <cellStyle name="VykazPorCisPolozky" xfId="28"/>
    <cellStyle name="VykazVzorec" xfId="29"/>
    <cellStyle name="VypocetSkutecnosti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7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K326"/>
  <sheetViews>
    <sheetView topLeftCell="A16" workbookViewId="0">
      <selection activeCell="H36" sqref="H36"/>
    </sheetView>
  </sheetViews>
  <sheetFormatPr defaultRowHeight="12.75"/>
  <cols>
    <col min="1" max="1" width="5.7109375" customWidth="1"/>
    <col min="2" max="2" width="12.28515625" customWidth="1"/>
    <col min="3" max="3" width="45.85546875" customWidth="1"/>
    <col min="5" max="5" width="13.85546875" customWidth="1"/>
    <col min="6" max="6" width="10.140625" bestFit="1" customWidth="1"/>
    <col min="7" max="7" width="12.140625" customWidth="1"/>
    <col min="8" max="8" width="9.7109375" bestFit="1" customWidth="1"/>
    <col min="9" max="9" width="13" customWidth="1"/>
    <col min="10" max="10" width="13.85546875" customWidth="1"/>
    <col min="11" max="11" width="14.28515625" customWidth="1"/>
  </cols>
  <sheetData>
    <row r="1" spans="1:11">
      <c r="A1" s="2" t="s">
        <v>212</v>
      </c>
      <c r="B1" s="2"/>
      <c r="C1" s="3"/>
      <c r="D1" s="3"/>
      <c r="E1" s="3"/>
      <c r="F1" s="4"/>
      <c r="G1" s="161"/>
      <c r="H1" s="162"/>
      <c r="I1" s="162"/>
      <c r="J1" s="162"/>
      <c r="K1" s="162"/>
    </row>
    <row r="2" spans="1:11">
      <c r="A2" s="111"/>
      <c r="B2" s="5"/>
      <c r="C2" s="165" t="s">
        <v>142</v>
      </c>
      <c r="D2" s="166"/>
      <c r="E2" s="166"/>
      <c r="F2" s="166"/>
      <c r="G2" s="166"/>
      <c r="H2" s="166"/>
      <c r="I2" s="166"/>
      <c r="J2" s="166"/>
      <c r="K2" s="167"/>
    </row>
    <row r="3" spans="1:11">
      <c r="A3" s="5" t="s">
        <v>26</v>
      </c>
      <c r="B3" s="5"/>
      <c r="C3" s="168" t="s">
        <v>208</v>
      </c>
      <c r="D3" s="169"/>
      <c r="E3" s="169"/>
      <c r="F3" s="169"/>
      <c r="G3" s="169"/>
      <c r="H3" s="169"/>
      <c r="I3" s="169"/>
      <c r="J3" s="169"/>
      <c r="K3" s="170"/>
    </row>
    <row r="4" spans="1:11" ht="13.5" thickBot="1">
      <c r="A4" s="5" t="s">
        <v>1</v>
      </c>
      <c r="B4" s="5"/>
      <c r="C4" s="6">
        <v>43220</v>
      </c>
      <c r="D4" s="5"/>
      <c r="E4" s="5" t="s">
        <v>2</v>
      </c>
      <c r="F4" s="7"/>
      <c r="G4" s="8">
        <v>43220</v>
      </c>
      <c r="H4" s="163"/>
      <c r="I4" s="164"/>
      <c r="J4" s="164"/>
      <c r="K4" s="164"/>
    </row>
    <row r="5" spans="1:11">
      <c r="A5" s="9" t="s">
        <v>3</v>
      </c>
      <c r="B5" s="10"/>
      <c r="C5" s="10"/>
      <c r="D5" s="11"/>
      <c r="E5" s="11"/>
      <c r="F5" s="12"/>
      <c r="G5" s="13"/>
      <c r="H5" s="14" t="s">
        <v>4</v>
      </c>
      <c r="I5" s="14"/>
      <c r="J5" s="14"/>
      <c r="K5" s="15"/>
    </row>
    <row r="6" spans="1:11">
      <c r="A6" s="16" t="s">
        <v>5</v>
      </c>
      <c r="B6" s="17" t="s">
        <v>6</v>
      </c>
      <c r="C6" s="17"/>
      <c r="D6" s="55" t="s">
        <v>27</v>
      </c>
      <c r="E6" s="56" t="s">
        <v>28</v>
      </c>
      <c r="F6" s="54" t="s">
        <v>29</v>
      </c>
      <c r="G6" s="18" t="s">
        <v>8</v>
      </c>
      <c r="H6" s="19" t="s">
        <v>9</v>
      </c>
      <c r="I6" s="20"/>
      <c r="J6" s="19" t="s">
        <v>10</v>
      </c>
      <c r="K6" s="21"/>
    </row>
    <row r="7" spans="1:11">
      <c r="A7" s="22" t="s">
        <v>11</v>
      </c>
      <c r="B7" s="23" t="s">
        <v>12</v>
      </c>
      <c r="C7" s="23" t="s">
        <v>13</v>
      </c>
      <c r="D7" s="23" t="s">
        <v>14</v>
      </c>
      <c r="E7" s="57"/>
      <c r="F7" s="24" t="s">
        <v>15</v>
      </c>
      <c r="G7" s="25" t="s">
        <v>15</v>
      </c>
      <c r="H7" s="23" t="s">
        <v>7</v>
      </c>
      <c r="I7" s="23" t="s">
        <v>17</v>
      </c>
      <c r="J7" s="23" t="s">
        <v>7</v>
      </c>
      <c r="K7" s="26" t="s">
        <v>17</v>
      </c>
    </row>
    <row r="8" spans="1:11" ht="13.5" thickBot="1">
      <c r="A8" s="27"/>
      <c r="B8" s="28">
        <v>1</v>
      </c>
      <c r="C8" s="28">
        <v>2</v>
      </c>
      <c r="D8" s="29">
        <v>3</v>
      </c>
      <c r="E8" s="29">
        <v>4</v>
      </c>
      <c r="F8" s="30">
        <v>5</v>
      </c>
      <c r="G8" s="30">
        <v>6</v>
      </c>
      <c r="H8" s="30">
        <v>7</v>
      </c>
      <c r="I8" s="30">
        <v>8</v>
      </c>
      <c r="J8" s="30">
        <v>9</v>
      </c>
      <c r="K8" s="31">
        <v>10</v>
      </c>
    </row>
    <row r="9" spans="1:1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1">
      <c r="B10" s="120" t="s">
        <v>95</v>
      </c>
      <c r="C10" s="121" t="s">
        <v>96</v>
      </c>
    </row>
    <row r="11" spans="1:11" ht="15">
      <c r="B11" s="122"/>
      <c r="C11" s="123"/>
    </row>
    <row r="12" spans="1:11">
      <c r="A12" s="96">
        <v>9</v>
      </c>
      <c r="B12" s="124" t="s">
        <v>97</v>
      </c>
      <c r="C12" s="125" t="s">
        <v>202</v>
      </c>
      <c r="D12" t="s">
        <v>83</v>
      </c>
      <c r="E12" s="101">
        <f>SUM(E13)</f>
        <v>16</v>
      </c>
      <c r="J12" s="283">
        <v>0</v>
      </c>
      <c r="K12" s="102">
        <f>PRODUCT(E12,J12)</f>
        <v>0</v>
      </c>
    </row>
    <row r="13" spans="1:11">
      <c r="A13" s="96"/>
      <c r="B13" s="124"/>
      <c r="C13" s="145" t="s">
        <v>146</v>
      </c>
      <c r="D13" s="146"/>
      <c r="E13" s="147">
        <v>16</v>
      </c>
      <c r="J13" s="102"/>
      <c r="K13" s="102"/>
    </row>
    <row r="14" spans="1:11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ht="15">
      <c r="B15" s="122"/>
      <c r="C15" s="121" t="s">
        <v>98</v>
      </c>
      <c r="K15" s="104">
        <f>SUM(K12:K13)</f>
        <v>0</v>
      </c>
    </row>
    <row r="16" spans="1:11" ht="15">
      <c r="B16" s="122"/>
      <c r="C16" s="121"/>
      <c r="K16" s="104"/>
    </row>
    <row r="17" spans="1:11">
      <c r="B17" s="120" t="s">
        <v>99</v>
      </c>
      <c r="C17" s="121" t="s">
        <v>100</v>
      </c>
      <c r="K17" s="102"/>
    </row>
    <row r="18" spans="1:11">
      <c r="B18" s="120"/>
      <c r="C18" s="125"/>
      <c r="K18" s="102"/>
    </row>
    <row r="19" spans="1:11">
      <c r="A19" s="129" t="s">
        <v>114</v>
      </c>
      <c r="B19" s="96">
        <v>274312511</v>
      </c>
      <c r="C19" s="136" t="s">
        <v>116</v>
      </c>
      <c r="D19" t="s">
        <v>83</v>
      </c>
      <c r="E19" s="101">
        <f>SUM(E20:E21)</f>
        <v>0.6</v>
      </c>
      <c r="G19" s="131"/>
      <c r="H19" s="100"/>
      <c r="I19" s="132"/>
      <c r="J19" s="283">
        <v>0</v>
      </c>
      <c r="K19" s="137">
        <f>PRODUCT(E19,J19)</f>
        <v>0</v>
      </c>
    </row>
    <row r="20" spans="1:11">
      <c r="A20" s="96"/>
      <c r="B20" s="124"/>
      <c r="C20" s="111" t="s">
        <v>140</v>
      </c>
      <c r="E20" s="101"/>
      <c r="F20" s="126"/>
      <c r="G20" s="126"/>
      <c r="H20" s="126"/>
      <c r="I20" s="126"/>
      <c r="J20" s="126"/>
      <c r="K20" s="126"/>
    </row>
    <row r="21" spans="1:11">
      <c r="A21" s="96"/>
      <c r="B21" s="124"/>
      <c r="C21" s="152" t="s">
        <v>147</v>
      </c>
      <c r="D21" s="146"/>
      <c r="E21" s="153">
        <v>0.6</v>
      </c>
      <c r="F21" s="126"/>
      <c r="G21" s="126"/>
      <c r="H21" s="126"/>
      <c r="I21" s="126"/>
      <c r="J21" s="126"/>
      <c r="K21" s="126"/>
    </row>
    <row r="22" spans="1:11">
      <c r="A22" s="96">
        <v>3</v>
      </c>
      <c r="B22" s="124" t="s">
        <v>105</v>
      </c>
      <c r="C22" s="125" t="s">
        <v>129</v>
      </c>
      <c r="D22" t="s">
        <v>92</v>
      </c>
      <c r="E22" s="101">
        <f>SUM(E23:E24)</f>
        <v>0.16</v>
      </c>
      <c r="J22" s="283">
        <v>0</v>
      </c>
      <c r="K22" s="102">
        <f>PRODUCT(E22,J22)</f>
        <v>0</v>
      </c>
    </row>
    <row r="23" spans="1:11">
      <c r="A23" s="96"/>
      <c r="B23" s="124"/>
      <c r="C23" s="145" t="s">
        <v>126</v>
      </c>
      <c r="E23" s="101"/>
      <c r="J23" s="102"/>
      <c r="K23" s="102"/>
    </row>
    <row r="24" spans="1:11">
      <c r="A24" s="96"/>
      <c r="B24" s="124"/>
      <c r="C24" s="145" t="s">
        <v>148</v>
      </c>
      <c r="D24" s="146"/>
      <c r="E24" s="149">
        <v>0.16</v>
      </c>
      <c r="J24" s="102"/>
      <c r="K24" s="102"/>
    </row>
    <row r="25" spans="1:11">
      <c r="A25" s="96">
        <v>5</v>
      </c>
      <c r="B25" s="124" t="s">
        <v>130</v>
      </c>
      <c r="C25" s="111" t="s">
        <v>131</v>
      </c>
      <c r="D25" t="s">
        <v>83</v>
      </c>
      <c r="E25" s="101">
        <f>SUM(E26)</f>
        <v>1.66</v>
      </c>
      <c r="J25" s="283">
        <v>0</v>
      </c>
      <c r="K25" s="102">
        <f>PRODUCT(E25,J25)</f>
        <v>0</v>
      </c>
    </row>
    <row r="26" spans="1:11">
      <c r="A26" s="96"/>
      <c r="B26" s="124"/>
      <c r="C26" s="152" t="s">
        <v>149</v>
      </c>
      <c r="E26" s="151">
        <v>1.66</v>
      </c>
      <c r="J26" s="102"/>
      <c r="K26" s="102"/>
    </row>
    <row r="27" spans="1:11">
      <c r="B27" s="124"/>
      <c r="C27" s="125"/>
      <c r="E27" s="101"/>
      <c r="J27" s="102"/>
      <c r="K27" s="102"/>
    </row>
    <row r="28" spans="1:11" ht="15">
      <c r="B28" s="122"/>
      <c r="C28" s="121" t="s">
        <v>101</v>
      </c>
      <c r="K28" s="104">
        <f>SUM(K19:K27)</f>
        <v>0</v>
      </c>
    </row>
    <row r="29" spans="1:11" ht="15">
      <c r="B29" s="122"/>
      <c r="C29" s="121"/>
      <c r="K29" s="104"/>
    </row>
    <row r="30" spans="1:11">
      <c r="B30" s="120" t="s">
        <v>111</v>
      </c>
      <c r="C30" s="121" t="s">
        <v>112</v>
      </c>
      <c r="K30" s="102"/>
    </row>
    <row r="31" spans="1:11">
      <c r="B31" s="120"/>
      <c r="C31" s="125"/>
      <c r="K31" s="102"/>
    </row>
    <row r="32" spans="1:11">
      <c r="A32" s="96">
        <v>5</v>
      </c>
      <c r="B32" s="96">
        <v>311321311</v>
      </c>
      <c r="C32" s="114" t="s">
        <v>109</v>
      </c>
      <c r="D32" t="s">
        <v>83</v>
      </c>
      <c r="E32" s="101">
        <f>SUM(E33:E35)</f>
        <v>45.536000000000001</v>
      </c>
      <c r="G32" s="100"/>
      <c r="H32" s="100"/>
      <c r="I32" s="100"/>
      <c r="J32" s="283">
        <v>0</v>
      </c>
      <c r="K32" s="105">
        <f>PRODUCT(E32,J32)</f>
        <v>0</v>
      </c>
    </row>
    <row r="33" spans="1:11">
      <c r="A33" s="96"/>
      <c r="B33" s="96"/>
      <c r="C33" s="148" t="s">
        <v>152</v>
      </c>
      <c r="E33" s="101"/>
      <c r="G33" s="100"/>
      <c r="H33" s="100"/>
      <c r="I33" s="100"/>
      <c r="J33" s="103"/>
      <c r="K33" s="105"/>
    </row>
    <row r="34" spans="1:11">
      <c r="A34" s="96"/>
      <c r="B34" s="96"/>
      <c r="C34" s="145" t="s">
        <v>203</v>
      </c>
      <c r="E34" s="151">
        <v>41.6</v>
      </c>
      <c r="G34" s="100"/>
      <c r="H34" s="100"/>
      <c r="I34" s="100"/>
      <c r="J34" s="103"/>
      <c r="K34" s="105"/>
    </row>
    <row r="35" spans="1:11">
      <c r="A35" s="96"/>
      <c r="B35" s="96"/>
      <c r="C35" s="148" t="s">
        <v>153</v>
      </c>
      <c r="D35" s="146"/>
      <c r="E35" s="149">
        <v>3.9359999999999999</v>
      </c>
      <c r="G35" s="100"/>
      <c r="H35" s="100"/>
      <c r="I35" s="100"/>
      <c r="J35" s="103"/>
      <c r="K35" s="105"/>
    </row>
    <row r="36" spans="1:11">
      <c r="A36" s="96">
        <v>6</v>
      </c>
      <c r="B36" s="96">
        <v>311351111</v>
      </c>
      <c r="C36" s="114" t="s">
        <v>107</v>
      </c>
      <c r="D36" t="s">
        <v>75</v>
      </c>
      <c r="E36" s="101">
        <f>SUM(E37:E39)</f>
        <v>77.5</v>
      </c>
      <c r="G36" s="100"/>
      <c r="H36" s="100"/>
      <c r="I36" s="100"/>
      <c r="J36" s="283">
        <v>0</v>
      </c>
      <c r="K36" s="105">
        <f>PRODUCT(E36,J36)</f>
        <v>0</v>
      </c>
    </row>
    <row r="37" spans="1:11">
      <c r="A37" s="96"/>
      <c r="B37" s="96"/>
      <c r="C37" s="148" t="s">
        <v>152</v>
      </c>
      <c r="E37" s="101"/>
      <c r="G37" s="100"/>
      <c r="H37" s="100"/>
      <c r="I37" s="100"/>
      <c r="J37" s="103"/>
      <c r="K37" s="105"/>
    </row>
    <row r="38" spans="1:11">
      <c r="A38" s="96"/>
      <c r="B38" s="96"/>
      <c r="C38" s="145" t="s">
        <v>204</v>
      </c>
      <c r="D38" s="146"/>
      <c r="E38" s="147">
        <v>72</v>
      </c>
      <c r="G38" s="100"/>
      <c r="H38" s="100"/>
      <c r="I38" s="100"/>
      <c r="J38" s="103"/>
      <c r="K38" s="105"/>
    </row>
    <row r="39" spans="1:11">
      <c r="A39" s="96"/>
      <c r="B39" s="96"/>
      <c r="C39" s="148" t="s">
        <v>154</v>
      </c>
      <c r="E39" s="151">
        <v>5.5</v>
      </c>
      <c r="G39" s="100"/>
      <c r="H39" s="100"/>
      <c r="I39" s="100"/>
      <c r="J39" s="103"/>
      <c r="K39" s="105"/>
    </row>
    <row r="40" spans="1:11">
      <c r="A40" s="96">
        <v>7</v>
      </c>
      <c r="B40" s="96">
        <v>311351111</v>
      </c>
      <c r="C40" s="114" t="s">
        <v>108</v>
      </c>
      <c r="D40" t="s">
        <v>75</v>
      </c>
      <c r="E40" s="101">
        <v>77.5</v>
      </c>
      <c r="G40" s="100"/>
      <c r="H40" s="100"/>
      <c r="I40" s="100"/>
      <c r="J40" s="283">
        <v>0</v>
      </c>
      <c r="K40" s="105">
        <f>PRODUCT(E40,J40)</f>
        <v>0</v>
      </c>
    </row>
    <row r="41" spans="1:11">
      <c r="A41" s="96">
        <v>8</v>
      </c>
      <c r="B41" s="96">
        <v>311362021</v>
      </c>
      <c r="C41" s="114" t="s">
        <v>110</v>
      </c>
      <c r="D41" t="s">
        <v>92</v>
      </c>
      <c r="E41" s="101">
        <f>SUM(E42:E42)</f>
        <v>0.77100000000000002</v>
      </c>
      <c r="G41" s="100"/>
      <c r="H41" s="100"/>
      <c r="I41" s="100"/>
      <c r="J41" s="283">
        <v>0</v>
      </c>
      <c r="K41" s="105">
        <f>PRODUCT(E41,J41)</f>
        <v>0</v>
      </c>
    </row>
    <row r="42" spans="1:11">
      <c r="A42" s="96"/>
      <c r="B42" s="96"/>
      <c r="C42" s="148" t="s">
        <v>139</v>
      </c>
      <c r="D42" s="146"/>
      <c r="E42" s="149">
        <v>0.77100000000000002</v>
      </c>
      <c r="G42" s="100"/>
      <c r="H42" s="100"/>
      <c r="I42" s="100"/>
      <c r="J42" s="103"/>
      <c r="K42" s="105"/>
    </row>
    <row r="43" spans="1:11" ht="25.5">
      <c r="A43" s="96">
        <v>10</v>
      </c>
      <c r="B43" s="96" t="s">
        <v>200</v>
      </c>
      <c r="C43" s="108" t="s">
        <v>201</v>
      </c>
      <c r="D43" t="s">
        <v>138</v>
      </c>
      <c r="E43" s="101">
        <v>2</v>
      </c>
      <c r="G43" s="100"/>
      <c r="H43" s="100"/>
      <c r="I43" s="100"/>
      <c r="J43" s="283">
        <v>0</v>
      </c>
      <c r="K43" s="102">
        <f>PRODUCT(E43,J43)</f>
        <v>0</v>
      </c>
    </row>
    <row r="44" spans="1:11">
      <c r="A44" s="129"/>
      <c r="C44" s="130"/>
      <c r="G44" s="131"/>
      <c r="H44" s="100"/>
      <c r="I44" s="132"/>
      <c r="J44" s="103"/>
      <c r="K44" s="133"/>
    </row>
    <row r="45" spans="1:11">
      <c r="A45" s="129"/>
      <c r="C45" s="130" t="s">
        <v>113</v>
      </c>
      <c r="G45" s="131"/>
      <c r="H45" s="100"/>
      <c r="I45" s="132"/>
      <c r="J45" s="103"/>
      <c r="K45" s="133">
        <f>SUM(K32:K43)</f>
        <v>0</v>
      </c>
    </row>
    <row r="46" spans="1:11">
      <c r="A46" s="129"/>
      <c r="C46" s="130"/>
      <c r="G46" s="131"/>
      <c r="H46" s="100"/>
      <c r="I46" s="132"/>
      <c r="J46" s="103"/>
      <c r="K46" s="133"/>
    </row>
    <row r="47" spans="1:11">
      <c r="B47" s="120" t="s">
        <v>115</v>
      </c>
      <c r="C47" s="121" t="s">
        <v>117</v>
      </c>
      <c r="E47" s="126"/>
      <c r="F47" s="126"/>
      <c r="G47" s="134"/>
      <c r="H47" s="134"/>
      <c r="I47" s="134"/>
      <c r="J47" s="134"/>
      <c r="K47" s="134"/>
    </row>
    <row r="48" spans="1:11">
      <c r="B48" s="97"/>
      <c r="C48" s="98"/>
      <c r="E48" s="126"/>
      <c r="F48" s="126"/>
      <c r="G48" s="134"/>
      <c r="H48" s="134"/>
      <c r="I48" s="134"/>
      <c r="J48" s="134"/>
      <c r="K48" s="134"/>
    </row>
    <row r="49" spans="1:11">
      <c r="A49" s="96">
        <v>3</v>
      </c>
      <c r="B49" s="96" t="s">
        <v>118</v>
      </c>
      <c r="C49" s="108" t="s">
        <v>119</v>
      </c>
      <c r="D49" t="s">
        <v>75</v>
      </c>
      <c r="E49" s="101">
        <f>SUM(E50:E51)</f>
        <v>122.5</v>
      </c>
      <c r="G49" s="100"/>
      <c r="H49" s="100"/>
      <c r="I49" s="100"/>
      <c r="J49" s="283">
        <v>0</v>
      </c>
      <c r="K49" s="102">
        <f>PRODUCT(E49,J49)</f>
        <v>0</v>
      </c>
    </row>
    <row r="50" spans="1:11">
      <c r="A50" s="96"/>
      <c r="B50" s="96"/>
      <c r="C50" s="156" t="s">
        <v>155</v>
      </c>
      <c r="D50" s="150"/>
      <c r="E50" s="151"/>
      <c r="G50" s="100"/>
      <c r="H50" s="100"/>
      <c r="I50" s="100"/>
      <c r="J50" s="103"/>
      <c r="K50" s="102"/>
    </row>
    <row r="51" spans="1:11">
      <c r="A51" s="96"/>
      <c r="B51" s="96"/>
      <c r="C51" s="148" t="s">
        <v>151</v>
      </c>
      <c r="D51" s="146"/>
      <c r="E51" s="149">
        <v>122.5</v>
      </c>
      <c r="J51" s="102"/>
      <c r="K51" s="102"/>
    </row>
    <row r="52" spans="1:11">
      <c r="A52" s="96"/>
      <c r="B52" s="96"/>
      <c r="E52" s="101"/>
      <c r="J52" s="102"/>
      <c r="K52" s="102"/>
    </row>
    <row r="53" spans="1:11">
      <c r="C53" s="98" t="s">
        <v>125</v>
      </c>
      <c r="E53" s="126"/>
      <c r="F53" s="126"/>
      <c r="G53" s="134"/>
      <c r="H53" s="134"/>
      <c r="I53" s="134"/>
      <c r="J53" s="134"/>
      <c r="K53" s="135">
        <f>SUM(K49:K52)</f>
        <v>0</v>
      </c>
    </row>
    <row r="54" spans="1:11">
      <c r="A54" s="129"/>
      <c r="C54" s="130"/>
      <c r="G54" s="131"/>
      <c r="H54" s="100"/>
      <c r="I54" s="132"/>
      <c r="J54" s="103"/>
      <c r="K54" s="133"/>
    </row>
    <row r="55" spans="1:11">
      <c r="B55" s="97">
        <v>63</v>
      </c>
      <c r="C55" s="98" t="s">
        <v>90</v>
      </c>
      <c r="G55" s="100"/>
      <c r="H55" s="100"/>
      <c r="I55" s="100"/>
      <c r="J55" s="103"/>
      <c r="K55" s="106"/>
    </row>
    <row r="56" spans="1:11">
      <c r="C56" s="98"/>
      <c r="G56" s="100"/>
      <c r="H56" s="100"/>
      <c r="I56" s="100"/>
      <c r="J56" s="103"/>
      <c r="K56" s="106"/>
    </row>
    <row r="57" spans="1:11">
      <c r="A57" s="96">
        <v>1</v>
      </c>
      <c r="B57" s="96">
        <v>631315511</v>
      </c>
      <c r="C57" s="114" t="s">
        <v>124</v>
      </c>
      <c r="D57" t="s">
        <v>83</v>
      </c>
      <c r="E57" s="101">
        <f>SUM(E58:E59)</f>
        <v>2</v>
      </c>
      <c r="G57" s="100"/>
      <c r="H57" s="100"/>
      <c r="I57" s="100"/>
      <c r="J57" s="283">
        <v>0</v>
      </c>
      <c r="K57" s="105">
        <f>PRODUCT(E57,J57)</f>
        <v>0</v>
      </c>
    </row>
    <row r="58" spans="1:11">
      <c r="A58" s="96"/>
      <c r="B58" s="96"/>
      <c r="C58" s="114" t="s">
        <v>120</v>
      </c>
      <c r="E58" s="101"/>
      <c r="G58" s="100"/>
      <c r="H58" s="100"/>
      <c r="I58" s="100"/>
      <c r="J58" s="103"/>
      <c r="K58" s="105"/>
    </row>
    <row r="59" spans="1:11">
      <c r="C59" s="146" t="s">
        <v>156</v>
      </c>
      <c r="D59" s="146"/>
      <c r="E59" s="149">
        <v>2</v>
      </c>
      <c r="G59" s="100"/>
      <c r="H59" s="100"/>
      <c r="I59" s="100"/>
      <c r="J59" s="103"/>
      <c r="K59" s="106"/>
    </row>
    <row r="60" spans="1:11">
      <c r="A60" s="96">
        <v>2</v>
      </c>
      <c r="B60" s="117">
        <v>631319175</v>
      </c>
      <c r="C60" s="114" t="s">
        <v>121</v>
      </c>
      <c r="D60" t="s">
        <v>83</v>
      </c>
      <c r="E60" s="101">
        <f>SUM(E61)</f>
        <v>2</v>
      </c>
      <c r="G60" s="100"/>
      <c r="H60" s="100"/>
      <c r="I60" s="100"/>
      <c r="J60" s="283">
        <v>0</v>
      </c>
      <c r="K60" s="105">
        <f>PRODUCT(E60,J60)</f>
        <v>0</v>
      </c>
    </row>
    <row r="61" spans="1:11">
      <c r="A61" s="96"/>
      <c r="B61" s="117"/>
      <c r="C61" s="146" t="s">
        <v>156</v>
      </c>
      <c r="D61" s="146"/>
      <c r="E61" s="149">
        <v>2</v>
      </c>
      <c r="G61" s="100"/>
      <c r="H61" s="100"/>
      <c r="I61" s="100"/>
      <c r="J61" s="103"/>
      <c r="K61" s="105"/>
    </row>
    <row r="62" spans="1:11">
      <c r="A62" s="96">
        <v>3</v>
      </c>
      <c r="B62" s="117">
        <v>631362021</v>
      </c>
      <c r="C62" s="32" t="s">
        <v>122</v>
      </c>
      <c r="D62" t="s">
        <v>92</v>
      </c>
      <c r="E62" s="101">
        <f>SUM(E64)</f>
        <v>3.5999999999999997E-2</v>
      </c>
      <c r="G62" s="100"/>
      <c r="H62" s="100"/>
      <c r="I62" s="100"/>
      <c r="J62" s="283">
        <v>0</v>
      </c>
      <c r="K62" s="105">
        <f>PRODUCT(E62,J62)</f>
        <v>0</v>
      </c>
    </row>
    <row r="63" spans="1:11">
      <c r="A63" s="96"/>
      <c r="B63" s="117"/>
      <c r="C63" s="32" t="s">
        <v>123</v>
      </c>
      <c r="E63" s="101"/>
      <c r="G63" s="100"/>
      <c r="H63" s="100"/>
      <c r="I63" s="100"/>
      <c r="J63" s="103"/>
      <c r="K63" s="105"/>
    </row>
    <row r="64" spans="1:11">
      <c r="A64" s="96"/>
      <c r="B64" s="117"/>
      <c r="C64" s="146" t="s">
        <v>157</v>
      </c>
      <c r="D64" s="146"/>
      <c r="E64" s="149">
        <v>3.5999999999999997E-2</v>
      </c>
      <c r="G64" s="100"/>
      <c r="H64" s="100"/>
      <c r="I64" s="100"/>
      <c r="J64" s="103"/>
      <c r="K64" s="105"/>
    </row>
    <row r="65" spans="1:11">
      <c r="C65" s="98"/>
      <c r="G65" s="100"/>
      <c r="H65" s="100"/>
      <c r="I65" s="100"/>
      <c r="J65" s="103"/>
      <c r="K65" s="106"/>
    </row>
    <row r="66" spans="1:11">
      <c r="C66" s="98" t="s">
        <v>91</v>
      </c>
      <c r="G66" s="100"/>
      <c r="H66" s="100"/>
      <c r="I66" s="100"/>
      <c r="J66" s="103"/>
      <c r="K66" s="106">
        <f>SUM(K57:K65)</f>
        <v>0</v>
      </c>
    </row>
    <row r="67" spans="1:11">
      <c r="C67" s="98"/>
      <c r="G67" s="100"/>
      <c r="H67" s="100"/>
      <c r="I67" s="100"/>
      <c r="J67" s="103"/>
      <c r="K67" s="106"/>
    </row>
    <row r="68" spans="1:11">
      <c r="B68" s="97">
        <v>713</v>
      </c>
      <c r="C68" s="98" t="s">
        <v>79</v>
      </c>
      <c r="G68" s="100"/>
      <c r="H68" s="100"/>
      <c r="I68" s="100"/>
      <c r="J68" s="103"/>
      <c r="K68" s="106"/>
    </row>
    <row r="69" spans="1:11">
      <c r="C69" s="98"/>
      <c r="G69" s="100"/>
      <c r="H69" s="100"/>
      <c r="I69" s="100"/>
      <c r="J69" s="103"/>
      <c r="K69" s="106"/>
    </row>
    <row r="70" spans="1:11">
      <c r="A70" s="96">
        <v>1</v>
      </c>
      <c r="B70" s="117">
        <v>713111131</v>
      </c>
      <c r="C70" s="114" t="s">
        <v>159</v>
      </c>
      <c r="D70" t="s">
        <v>88</v>
      </c>
      <c r="E70" s="101">
        <f>SUM(E71)</f>
        <v>550</v>
      </c>
      <c r="G70" s="100"/>
      <c r="H70" s="100"/>
      <c r="I70" s="100"/>
      <c r="J70" s="283">
        <v>0</v>
      </c>
      <c r="K70" s="105">
        <f>PRODUCT(E70,J70)</f>
        <v>0</v>
      </c>
    </row>
    <row r="71" spans="1:11">
      <c r="A71" s="96"/>
      <c r="B71" s="96"/>
      <c r="C71" s="159" t="s">
        <v>160</v>
      </c>
      <c r="D71" s="160"/>
      <c r="E71" s="149">
        <v>550</v>
      </c>
      <c r="G71" s="100"/>
      <c r="H71" s="100"/>
      <c r="I71" s="100"/>
      <c r="J71" s="103"/>
      <c r="K71" s="105"/>
    </row>
    <row r="72" spans="1:11">
      <c r="A72" s="96">
        <v>2</v>
      </c>
      <c r="B72" s="96" t="s">
        <v>80</v>
      </c>
      <c r="C72" s="114" t="s">
        <v>158</v>
      </c>
      <c r="D72" t="s">
        <v>75</v>
      </c>
      <c r="E72" s="101">
        <f>SUM(E73:E74)</f>
        <v>552.5</v>
      </c>
      <c r="G72" s="100"/>
      <c r="H72" s="100"/>
      <c r="I72" s="100"/>
      <c r="J72" s="283">
        <v>0</v>
      </c>
      <c r="K72" s="105">
        <f>PRODUCT(E72,J72)</f>
        <v>0</v>
      </c>
    </row>
    <row r="73" spans="1:11">
      <c r="A73" s="96"/>
      <c r="B73" s="96"/>
      <c r="C73" s="148" t="s">
        <v>151</v>
      </c>
      <c r="D73" s="146"/>
      <c r="E73" s="149">
        <v>122.5</v>
      </c>
      <c r="G73" s="100"/>
      <c r="H73" s="100"/>
      <c r="I73" s="100"/>
      <c r="J73" s="103"/>
      <c r="K73" s="105"/>
    </row>
    <row r="74" spans="1:11">
      <c r="A74" s="96"/>
      <c r="B74" s="117"/>
      <c r="C74" s="148" t="s">
        <v>150</v>
      </c>
      <c r="D74" s="146"/>
      <c r="E74" s="149">
        <v>430</v>
      </c>
      <c r="G74" s="100"/>
      <c r="H74" s="100"/>
      <c r="I74" s="100"/>
      <c r="J74" s="103"/>
      <c r="K74" s="105"/>
    </row>
    <row r="75" spans="1:11">
      <c r="A75" s="96">
        <v>3</v>
      </c>
      <c r="B75" s="96">
        <v>998713202</v>
      </c>
      <c r="C75" s="32" t="s">
        <v>76</v>
      </c>
      <c r="D75" t="s">
        <v>81</v>
      </c>
      <c r="E75" s="101">
        <v>3.9E-2</v>
      </c>
      <c r="G75" s="100"/>
      <c r="H75" s="100"/>
      <c r="I75" s="100"/>
      <c r="J75" s="283">
        <v>0</v>
      </c>
      <c r="K75" s="105">
        <f>PRODUCT(E75,J75)</f>
        <v>0</v>
      </c>
    </row>
    <row r="76" spans="1:11">
      <c r="C76" s="98"/>
      <c r="G76" s="100"/>
      <c r="H76" s="100"/>
      <c r="I76" s="100"/>
      <c r="J76" s="103"/>
      <c r="K76" s="106"/>
    </row>
    <row r="77" spans="1:11">
      <c r="C77" s="98" t="s">
        <v>82</v>
      </c>
      <c r="G77" s="100"/>
      <c r="H77" s="100"/>
      <c r="I77" s="100"/>
      <c r="J77" s="103"/>
      <c r="K77" s="106">
        <f>SUM(K72:K76)</f>
        <v>0</v>
      </c>
    </row>
    <row r="78" spans="1:11">
      <c r="C78" s="98"/>
      <c r="G78" s="100"/>
      <c r="H78" s="100"/>
      <c r="I78" s="100"/>
      <c r="J78" s="103"/>
      <c r="K78" s="106"/>
    </row>
    <row r="79" spans="1:11">
      <c r="B79" s="97">
        <v>722</v>
      </c>
      <c r="C79" s="98" t="s">
        <v>106</v>
      </c>
      <c r="G79" s="100"/>
      <c r="H79" s="100"/>
      <c r="I79" s="100"/>
      <c r="J79" s="103"/>
      <c r="K79" s="106"/>
    </row>
    <row r="80" spans="1:11">
      <c r="C80" s="98"/>
      <c r="G80" s="100"/>
      <c r="H80" s="100"/>
      <c r="I80" s="100"/>
      <c r="J80" s="103"/>
      <c r="K80" s="106"/>
    </row>
    <row r="81" spans="1:11">
      <c r="A81" s="96">
        <v>1</v>
      </c>
      <c r="B81" s="141" t="s">
        <v>136</v>
      </c>
      <c r="C81" s="138" t="s">
        <v>106</v>
      </c>
      <c r="D81" s="139" t="s">
        <v>84</v>
      </c>
      <c r="E81" s="140">
        <f>SUM(E82:E88)</f>
        <v>388600</v>
      </c>
      <c r="G81" s="100"/>
      <c r="H81" s="100"/>
      <c r="I81" s="100"/>
      <c r="J81" s="283">
        <v>0</v>
      </c>
      <c r="K81" s="105">
        <f>PRODUCT(E81,J81)</f>
        <v>0</v>
      </c>
    </row>
    <row r="82" spans="1:11">
      <c r="C82" s="157" t="s">
        <v>161</v>
      </c>
      <c r="D82" s="157"/>
      <c r="E82" s="157">
        <v>15000</v>
      </c>
      <c r="G82" s="100"/>
      <c r="H82" s="100"/>
      <c r="I82" s="100"/>
      <c r="J82" s="103"/>
      <c r="K82" s="106"/>
    </row>
    <row r="83" spans="1:11">
      <c r="C83" s="157" t="s">
        <v>177</v>
      </c>
      <c r="D83" s="157"/>
      <c r="E83" s="157">
        <v>13000</v>
      </c>
      <c r="G83" s="100"/>
      <c r="H83" s="100"/>
      <c r="I83" s="100"/>
      <c r="J83" s="103"/>
      <c r="K83" s="106"/>
    </row>
    <row r="84" spans="1:11">
      <c r="C84" s="157" t="s">
        <v>199</v>
      </c>
      <c r="D84" s="157"/>
      <c r="E84" s="157">
        <v>18000</v>
      </c>
      <c r="G84" s="100"/>
      <c r="H84" s="100"/>
      <c r="I84" s="100"/>
      <c r="J84" s="103"/>
      <c r="K84" s="106"/>
    </row>
    <row r="85" spans="1:11">
      <c r="C85" s="157" t="s">
        <v>179</v>
      </c>
      <c r="D85" s="157"/>
      <c r="E85" s="157">
        <v>8400</v>
      </c>
      <c r="G85" s="100"/>
      <c r="H85" s="100"/>
      <c r="I85" s="100"/>
      <c r="J85" s="103"/>
      <c r="K85" s="106"/>
    </row>
    <row r="86" spans="1:11">
      <c r="C86" s="157" t="s">
        <v>178</v>
      </c>
      <c r="D86" s="157"/>
      <c r="E86" s="157">
        <v>4200</v>
      </c>
      <c r="G86" s="100"/>
      <c r="H86" s="100"/>
      <c r="I86" s="100"/>
      <c r="J86" s="103"/>
      <c r="K86" s="106"/>
    </row>
    <row r="87" spans="1:11">
      <c r="C87" s="157" t="s">
        <v>180</v>
      </c>
      <c r="D87" s="157"/>
      <c r="E87" s="157">
        <v>280000</v>
      </c>
      <c r="G87" s="100"/>
      <c r="H87" s="100"/>
      <c r="I87" s="100"/>
      <c r="J87" s="103"/>
      <c r="K87" s="106"/>
    </row>
    <row r="88" spans="1:11">
      <c r="C88" s="157" t="s">
        <v>198</v>
      </c>
      <c r="D88" s="157"/>
      <c r="E88" s="157">
        <v>50000</v>
      </c>
      <c r="G88" s="100"/>
      <c r="H88" s="100"/>
      <c r="I88" s="100"/>
      <c r="J88" s="103"/>
      <c r="K88" s="106"/>
    </row>
    <row r="89" spans="1:11">
      <c r="C89" s="98"/>
      <c r="G89" s="100"/>
      <c r="H89" s="100"/>
      <c r="I89" s="100"/>
      <c r="J89" s="103"/>
      <c r="K89" s="106"/>
    </row>
    <row r="90" spans="1:11">
      <c r="C90" s="98" t="s">
        <v>137</v>
      </c>
      <c r="G90" s="100"/>
      <c r="H90" s="100"/>
      <c r="I90" s="100"/>
      <c r="J90" s="103"/>
      <c r="K90" s="106">
        <f>SUM(K81:K89)</f>
        <v>0</v>
      </c>
    </row>
    <row r="91" spans="1:11">
      <c r="A91" s="96"/>
      <c r="B91" s="96"/>
      <c r="C91" s="32"/>
      <c r="E91" s="101"/>
      <c r="G91" s="100"/>
      <c r="H91" s="100"/>
      <c r="I91" s="100"/>
      <c r="J91" s="103"/>
      <c r="K91" s="105"/>
    </row>
    <row r="92" spans="1:11">
      <c r="A92" s="96"/>
      <c r="B92" s="97">
        <v>762</v>
      </c>
      <c r="C92" s="98" t="s">
        <v>166</v>
      </c>
      <c r="J92" s="102"/>
      <c r="K92" s="104"/>
    </row>
    <row r="93" spans="1:11">
      <c r="A93" s="96"/>
      <c r="C93" s="98"/>
      <c r="J93" s="102"/>
      <c r="K93" s="104"/>
    </row>
    <row r="94" spans="1:11" ht="25.5">
      <c r="A94" s="96">
        <v>1</v>
      </c>
      <c r="B94" s="96">
        <v>762712111</v>
      </c>
      <c r="C94" s="114" t="s">
        <v>162</v>
      </c>
      <c r="D94" t="s">
        <v>78</v>
      </c>
      <c r="E94" s="101">
        <f>SUM(E95:E98)</f>
        <v>128</v>
      </c>
      <c r="G94" s="100"/>
      <c r="H94" s="100"/>
      <c r="I94" s="100"/>
      <c r="J94" s="283">
        <v>0</v>
      </c>
      <c r="K94" s="105">
        <f>PRODUCT(E94,J94)</f>
        <v>0</v>
      </c>
    </row>
    <row r="95" spans="1:11">
      <c r="A95" s="96"/>
      <c r="B95" s="96"/>
      <c r="C95" s="148" t="s">
        <v>189</v>
      </c>
      <c r="D95" s="146"/>
      <c r="E95" s="149"/>
      <c r="G95" s="100"/>
      <c r="H95" s="100"/>
      <c r="I95" s="100"/>
      <c r="J95" s="103"/>
      <c r="K95" s="105"/>
    </row>
    <row r="96" spans="1:11">
      <c r="A96" s="96"/>
      <c r="B96" s="96"/>
      <c r="C96" s="148" t="s">
        <v>194</v>
      </c>
      <c r="D96" s="146"/>
      <c r="E96" s="149">
        <v>96</v>
      </c>
      <c r="G96" s="100"/>
      <c r="H96" s="100"/>
      <c r="I96" s="100"/>
      <c r="J96" s="103"/>
      <c r="K96" s="105"/>
    </row>
    <row r="97" spans="1:11">
      <c r="A97" s="96"/>
      <c r="B97" s="96"/>
      <c r="C97" s="148" t="s">
        <v>163</v>
      </c>
      <c r="D97" s="146"/>
      <c r="E97" s="149"/>
      <c r="G97" s="100"/>
      <c r="H97" s="100"/>
      <c r="I97" s="100"/>
      <c r="J97" s="103"/>
      <c r="K97" s="105"/>
    </row>
    <row r="98" spans="1:11">
      <c r="A98" s="96"/>
      <c r="B98" s="96"/>
      <c r="C98" s="148" t="s">
        <v>193</v>
      </c>
      <c r="D98" s="146"/>
      <c r="E98" s="149">
        <v>32</v>
      </c>
      <c r="G98" s="100"/>
      <c r="H98" s="100"/>
      <c r="I98" s="100"/>
      <c r="J98" s="103"/>
      <c r="K98" s="105"/>
    </row>
    <row r="99" spans="1:11">
      <c r="A99" s="96">
        <v>2</v>
      </c>
      <c r="B99" s="117">
        <v>762795000</v>
      </c>
      <c r="C99" s="114" t="s">
        <v>164</v>
      </c>
      <c r="D99" t="s">
        <v>83</v>
      </c>
      <c r="E99" s="101">
        <f>SUM(E100:E101)</f>
        <v>2.113</v>
      </c>
      <c r="G99" s="100"/>
      <c r="H99" s="100"/>
      <c r="I99" s="100"/>
      <c r="J99" s="283">
        <v>0</v>
      </c>
      <c r="K99" s="105">
        <f>PRODUCT(E99,J99)</f>
        <v>0</v>
      </c>
    </row>
    <row r="100" spans="1:11">
      <c r="A100" s="96"/>
      <c r="B100" s="117"/>
      <c r="C100" s="114" t="s">
        <v>192</v>
      </c>
      <c r="E100" s="101"/>
      <c r="G100" s="100"/>
      <c r="H100" s="100"/>
      <c r="I100" s="100"/>
      <c r="J100" s="103"/>
      <c r="K100" s="105"/>
    </row>
    <row r="101" spans="1:11">
      <c r="A101" s="96"/>
      <c r="B101" s="117"/>
      <c r="C101" s="148" t="s">
        <v>176</v>
      </c>
      <c r="D101" s="146"/>
      <c r="E101" s="149">
        <v>2.113</v>
      </c>
      <c r="G101" s="100"/>
      <c r="H101" s="100"/>
      <c r="I101" s="100"/>
      <c r="J101" s="103"/>
      <c r="K101" s="105"/>
    </row>
    <row r="102" spans="1:11">
      <c r="A102" s="96">
        <v>3</v>
      </c>
      <c r="B102" s="96" t="s">
        <v>80</v>
      </c>
      <c r="C102" s="32" t="s">
        <v>168</v>
      </c>
      <c r="D102" t="s">
        <v>83</v>
      </c>
      <c r="E102" s="101">
        <f>SUM(E103)</f>
        <v>1.1000000000000001</v>
      </c>
      <c r="G102" s="100"/>
      <c r="H102" s="100"/>
      <c r="I102" s="100"/>
      <c r="J102" s="283">
        <v>0</v>
      </c>
      <c r="K102" s="105">
        <f>PRODUCT(E102,J102)</f>
        <v>0</v>
      </c>
    </row>
    <row r="103" spans="1:11">
      <c r="A103" s="96"/>
      <c r="B103" s="96"/>
      <c r="C103" s="148" t="s">
        <v>190</v>
      </c>
      <c r="D103" s="146"/>
      <c r="E103" s="149">
        <v>1.1000000000000001</v>
      </c>
      <c r="G103" s="100"/>
      <c r="H103" s="100"/>
      <c r="I103" s="100"/>
      <c r="J103" s="103"/>
      <c r="K103" s="105"/>
    </row>
    <row r="104" spans="1:11">
      <c r="A104" s="96">
        <v>4</v>
      </c>
      <c r="B104" s="96" t="s">
        <v>80</v>
      </c>
      <c r="C104" s="32" t="s">
        <v>165</v>
      </c>
      <c r="D104" t="s">
        <v>83</v>
      </c>
      <c r="E104" s="101">
        <f>SUM(E105)</f>
        <v>0.752</v>
      </c>
      <c r="G104" s="100"/>
      <c r="H104" s="100"/>
      <c r="I104" s="100"/>
      <c r="J104" s="283">
        <v>0</v>
      </c>
      <c r="K104" s="105">
        <f>PRODUCT(E104,J104)</f>
        <v>0</v>
      </c>
    </row>
    <row r="105" spans="1:11">
      <c r="A105" s="96"/>
      <c r="B105" s="96"/>
      <c r="C105" s="146" t="s">
        <v>191</v>
      </c>
      <c r="D105" s="146"/>
      <c r="E105" s="149">
        <v>0.752</v>
      </c>
      <c r="G105" s="100"/>
      <c r="H105" s="100"/>
      <c r="I105" s="100"/>
      <c r="J105" s="103"/>
      <c r="K105" s="105"/>
    </row>
    <row r="106" spans="1:11">
      <c r="A106" s="96">
        <v>6</v>
      </c>
      <c r="B106" s="96">
        <v>998766202</v>
      </c>
      <c r="C106" s="32" t="s">
        <v>76</v>
      </c>
      <c r="D106" t="s">
        <v>81</v>
      </c>
      <c r="E106" s="101">
        <v>6.3E-2</v>
      </c>
      <c r="J106" s="283">
        <v>0</v>
      </c>
      <c r="K106" s="116">
        <f>PRODUCT(E106,J106)</f>
        <v>0</v>
      </c>
    </row>
    <row r="107" spans="1:11">
      <c r="A107" s="96"/>
      <c r="B107" s="96"/>
      <c r="C107" s="32"/>
      <c r="E107" s="101"/>
      <c r="J107" s="102"/>
      <c r="K107" s="116"/>
    </row>
    <row r="108" spans="1:11">
      <c r="A108" s="96"/>
      <c r="C108" s="98" t="s">
        <v>167</v>
      </c>
      <c r="J108" s="102"/>
      <c r="K108" s="104">
        <f>SUM(K94:K107)</f>
        <v>0</v>
      </c>
    </row>
    <row r="109" spans="1:11">
      <c r="J109" s="102"/>
    </row>
    <row r="110" spans="1:11">
      <c r="A110" s="96"/>
      <c r="B110" s="97">
        <v>767</v>
      </c>
      <c r="C110" s="98" t="s">
        <v>85</v>
      </c>
      <c r="J110" s="102"/>
      <c r="K110" s="104"/>
    </row>
    <row r="111" spans="1:11">
      <c r="A111" s="96"/>
      <c r="C111" s="98"/>
      <c r="J111" s="102"/>
      <c r="K111" s="104"/>
    </row>
    <row r="112" spans="1:11" ht="25.5">
      <c r="A112" s="96">
        <v>2</v>
      </c>
      <c r="B112" s="96" t="s">
        <v>87</v>
      </c>
      <c r="C112" s="114" t="s">
        <v>195</v>
      </c>
      <c r="D112" t="s">
        <v>205</v>
      </c>
      <c r="E112" s="101">
        <f>SUM(E113)</f>
        <v>78.75</v>
      </c>
      <c r="G112" s="100"/>
      <c r="H112" s="100"/>
      <c r="I112" s="100"/>
      <c r="J112" s="283">
        <v>0</v>
      </c>
      <c r="K112" s="105">
        <f>PRODUCT(E112,J112)</f>
        <v>0</v>
      </c>
    </row>
    <row r="113" spans="1:11">
      <c r="A113" s="96"/>
      <c r="B113" s="96"/>
      <c r="C113" s="148" t="s">
        <v>187</v>
      </c>
      <c r="D113" s="146"/>
      <c r="E113" s="149">
        <v>78.75</v>
      </c>
      <c r="G113" s="100"/>
      <c r="H113" s="100"/>
      <c r="I113" s="100"/>
      <c r="J113" s="103"/>
      <c r="K113" s="105"/>
    </row>
    <row r="114" spans="1:11" ht="25.5">
      <c r="A114" s="96">
        <v>4</v>
      </c>
      <c r="B114" s="96" t="s">
        <v>87</v>
      </c>
      <c r="C114" s="114" t="s">
        <v>169</v>
      </c>
      <c r="D114" t="s">
        <v>88</v>
      </c>
      <c r="E114" s="101">
        <f>SUM(E115:E115)</f>
        <v>40</v>
      </c>
      <c r="J114" s="283">
        <v>0</v>
      </c>
      <c r="K114" s="116">
        <f>PRODUCT(E114,J114)</f>
        <v>0</v>
      </c>
    </row>
    <row r="115" spans="1:11">
      <c r="A115" s="96"/>
      <c r="B115" s="96"/>
      <c r="C115" s="146" t="s">
        <v>186</v>
      </c>
      <c r="D115" s="146" t="s">
        <v>88</v>
      </c>
      <c r="E115" s="149">
        <v>40</v>
      </c>
      <c r="J115" s="102"/>
      <c r="K115" s="116"/>
    </row>
    <row r="116" spans="1:11">
      <c r="A116" s="96">
        <v>6</v>
      </c>
      <c r="B116" s="96" t="s">
        <v>87</v>
      </c>
      <c r="C116" s="114" t="s">
        <v>196</v>
      </c>
      <c r="D116" t="s">
        <v>75</v>
      </c>
      <c r="E116" s="101">
        <f>SUM(E117)</f>
        <v>59</v>
      </c>
      <c r="J116" s="283">
        <v>0</v>
      </c>
      <c r="K116" s="116">
        <f>PRODUCT(E116,J116)</f>
        <v>0</v>
      </c>
    </row>
    <row r="117" spans="1:11">
      <c r="A117" s="96"/>
      <c r="B117" s="96"/>
      <c r="C117" s="148" t="s">
        <v>188</v>
      </c>
      <c r="E117" s="151">
        <v>59</v>
      </c>
      <c r="J117" s="102"/>
      <c r="K117" s="116"/>
    </row>
    <row r="118" spans="1:11">
      <c r="A118" s="96">
        <v>7</v>
      </c>
      <c r="B118" s="96">
        <v>998785202</v>
      </c>
      <c r="C118" s="32" t="s">
        <v>76</v>
      </c>
      <c r="D118" t="s">
        <v>81</v>
      </c>
      <c r="E118" s="101">
        <v>3.5000000000000003E-2</v>
      </c>
      <c r="J118" s="283">
        <v>0</v>
      </c>
      <c r="K118" s="116">
        <f>PRODUCT(E118,J118)</f>
        <v>0</v>
      </c>
    </row>
    <row r="119" spans="1:11">
      <c r="A119" s="96"/>
      <c r="B119" s="96"/>
      <c r="C119" s="32"/>
      <c r="E119" s="101"/>
      <c r="J119" s="102"/>
      <c r="K119" s="116"/>
    </row>
    <row r="120" spans="1:11">
      <c r="A120" s="96"/>
      <c r="C120" s="98" t="s">
        <v>86</v>
      </c>
      <c r="J120" s="102"/>
      <c r="K120" s="104">
        <f>SUM(K112:K119)</f>
        <v>0</v>
      </c>
    </row>
    <row r="121" spans="1:11">
      <c r="A121" s="96"/>
      <c r="C121" s="98"/>
      <c r="J121" s="102"/>
      <c r="K121" s="104"/>
    </row>
    <row r="122" spans="1:11">
      <c r="B122" s="97">
        <v>99</v>
      </c>
      <c r="C122" s="98" t="s">
        <v>76</v>
      </c>
      <c r="J122" s="102"/>
      <c r="K122" s="104"/>
    </row>
    <row r="123" spans="1:11">
      <c r="C123" s="98"/>
      <c r="J123" s="102"/>
      <c r="K123" s="104"/>
    </row>
    <row r="124" spans="1:11">
      <c r="A124" s="96">
        <v>1</v>
      </c>
      <c r="B124" s="96">
        <v>998011001</v>
      </c>
      <c r="C124" s="114" t="s">
        <v>76</v>
      </c>
      <c r="D124" t="s">
        <v>92</v>
      </c>
      <c r="E124" s="101">
        <v>50</v>
      </c>
      <c r="J124" s="283">
        <v>0</v>
      </c>
      <c r="K124" s="116">
        <f>PRODUCT(E124,J124)</f>
        <v>0</v>
      </c>
    </row>
    <row r="125" spans="1:11">
      <c r="C125" s="98"/>
      <c r="J125" s="102"/>
      <c r="K125" s="104"/>
    </row>
    <row r="126" spans="1:11">
      <c r="C126" s="98" t="s">
        <v>93</v>
      </c>
      <c r="J126" s="102"/>
      <c r="K126" s="104">
        <f>SUM(K124:K124)</f>
        <v>0</v>
      </c>
    </row>
    <row r="127" spans="1:11">
      <c r="J127" s="102"/>
    </row>
    <row r="128" spans="1:11">
      <c r="B128" s="97"/>
      <c r="C128" s="98" t="s">
        <v>103</v>
      </c>
      <c r="J128" s="102"/>
      <c r="K128" s="104"/>
    </row>
    <row r="129" spans="1:11">
      <c r="C129" s="98"/>
      <c r="J129" s="102"/>
      <c r="K129" s="104"/>
    </row>
    <row r="130" spans="1:11">
      <c r="A130" s="96">
        <v>1</v>
      </c>
      <c r="B130" s="96" t="s">
        <v>80</v>
      </c>
      <c r="C130" s="114" t="s">
        <v>103</v>
      </c>
      <c r="D130" t="s">
        <v>84</v>
      </c>
      <c r="E130" s="101">
        <v>1</v>
      </c>
      <c r="J130" s="283">
        <v>0</v>
      </c>
      <c r="K130" s="116">
        <f>PRODUCT(E130,J130)</f>
        <v>0</v>
      </c>
    </row>
    <row r="131" spans="1:11">
      <c r="A131" s="96"/>
      <c r="B131" s="96"/>
      <c r="C131" s="154" t="s">
        <v>170</v>
      </c>
      <c r="D131" s="154" t="s">
        <v>78</v>
      </c>
      <c r="E131" s="155">
        <v>40</v>
      </c>
      <c r="J131" s="102"/>
      <c r="K131" s="116"/>
    </row>
    <row r="132" spans="1:11">
      <c r="A132" s="96"/>
      <c r="B132" s="96"/>
      <c r="C132" s="154" t="s">
        <v>171</v>
      </c>
      <c r="D132" s="154" t="s">
        <v>78</v>
      </c>
      <c r="E132" s="155">
        <v>200</v>
      </c>
      <c r="J132" s="102"/>
      <c r="K132" s="116"/>
    </row>
    <row r="133" spans="1:11">
      <c r="A133" s="96"/>
      <c r="B133" s="96"/>
      <c r="C133" s="154" t="s">
        <v>172</v>
      </c>
      <c r="D133" s="154" t="s">
        <v>78</v>
      </c>
      <c r="E133" s="155">
        <v>6</v>
      </c>
      <c r="J133" s="102"/>
      <c r="K133" s="116"/>
    </row>
    <row r="134" spans="1:11">
      <c r="A134" s="96"/>
      <c r="B134" s="96"/>
      <c r="C134" s="154" t="s">
        <v>173</v>
      </c>
      <c r="D134" s="154" t="s">
        <v>184</v>
      </c>
      <c r="E134" s="155">
        <v>12600</v>
      </c>
      <c r="J134" s="102"/>
      <c r="K134" s="116"/>
    </row>
    <row r="135" spans="1:11">
      <c r="A135" s="96"/>
      <c r="B135" s="96"/>
      <c r="C135" s="154" t="s">
        <v>181</v>
      </c>
      <c r="D135" s="154" t="s">
        <v>184</v>
      </c>
      <c r="E135" s="155">
        <v>8400</v>
      </c>
      <c r="J135" s="102"/>
      <c r="K135" s="116"/>
    </row>
    <row r="136" spans="1:11">
      <c r="A136" s="96"/>
      <c r="B136" s="96"/>
      <c r="C136" s="154" t="s">
        <v>174</v>
      </c>
      <c r="D136" s="154" t="s">
        <v>184</v>
      </c>
      <c r="E136" s="155">
        <v>6700</v>
      </c>
      <c r="J136" s="102"/>
      <c r="K136" s="116"/>
    </row>
    <row r="137" spans="1:11">
      <c r="A137" s="96"/>
      <c r="B137" s="96"/>
      <c r="C137" s="154" t="s">
        <v>182</v>
      </c>
      <c r="D137" s="154" t="s">
        <v>184</v>
      </c>
      <c r="E137" s="155">
        <v>11000</v>
      </c>
      <c r="J137" s="102"/>
      <c r="K137" s="116"/>
    </row>
    <row r="138" spans="1:11">
      <c r="A138" s="96"/>
      <c r="B138" s="96"/>
      <c r="C138" s="154" t="s">
        <v>185</v>
      </c>
      <c r="D138" s="154" t="s">
        <v>78</v>
      </c>
      <c r="E138" s="155">
        <v>200</v>
      </c>
      <c r="J138" s="102"/>
      <c r="K138" s="116"/>
    </row>
    <row r="139" spans="1:11">
      <c r="A139" s="96"/>
      <c r="B139" s="96"/>
      <c r="C139" s="154" t="s">
        <v>197</v>
      </c>
      <c r="D139" s="154" t="s">
        <v>138</v>
      </c>
      <c r="E139" s="155">
        <v>1</v>
      </c>
      <c r="J139" s="102"/>
      <c r="K139" s="116"/>
    </row>
    <row r="140" spans="1:11">
      <c r="A140" s="96"/>
      <c r="B140" s="96"/>
      <c r="C140" s="154" t="s">
        <v>183</v>
      </c>
      <c r="D140" s="154" t="s">
        <v>138</v>
      </c>
      <c r="E140" s="155">
        <v>1</v>
      </c>
      <c r="J140" s="102"/>
      <c r="K140" s="116"/>
    </row>
    <row r="141" spans="1:11">
      <c r="A141" s="96"/>
      <c r="B141" s="96"/>
      <c r="C141" s="154" t="s">
        <v>175</v>
      </c>
      <c r="D141" s="154" t="s">
        <v>138</v>
      </c>
      <c r="E141" s="155">
        <v>1</v>
      </c>
      <c r="J141" s="102"/>
      <c r="K141" s="116"/>
    </row>
    <row r="142" spans="1:11">
      <c r="C142" s="158"/>
      <c r="D142" s="146"/>
      <c r="E142" s="146"/>
      <c r="J142" s="102"/>
      <c r="K142" s="104"/>
    </row>
    <row r="143" spans="1:11">
      <c r="C143" s="98" t="s">
        <v>141</v>
      </c>
      <c r="J143" s="102"/>
      <c r="K143" s="104">
        <f>SUM(K130:K130)</f>
        <v>0</v>
      </c>
    </row>
    <row r="144" spans="1:11">
      <c r="J144" s="102"/>
    </row>
    <row r="145" spans="1:11">
      <c r="C145" s="98" t="s">
        <v>127</v>
      </c>
      <c r="J145" s="102"/>
    </row>
    <row r="146" spans="1:11">
      <c r="J146" s="102"/>
    </row>
    <row r="147" spans="1:11">
      <c r="A147" s="96"/>
      <c r="B147" s="96"/>
      <c r="C147" s="32" t="s">
        <v>132</v>
      </c>
      <c r="D147" t="s">
        <v>88</v>
      </c>
      <c r="E147" s="101">
        <v>3</v>
      </c>
      <c r="J147" s="283">
        <v>0</v>
      </c>
      <c r="K147" s="116">
        <f>PRODUCT(E147,J147)</f>
        <v>0</v>
      </c>
    </row>
    <row r="148" spans="1:11">
      <c r="A148" s="96"/>
      <c r="B148" s="96"/>
      <c r="C148" s="32" t="s">
        <v>133</v>
      </c>
      <c r="D148" t="s">
        <v>134</v>
      </c>
      <c r="E148" s="101">
        <v>30</v>
      </c>
      <c r="J148" s="283">
        <v>0</v>
      </c>
      <c r="K148" s="116">
        <f>PRODUCT(E148,J148)</f>
        <v>0</v>
      </c>
    </row>
    <row r="149" spans="1:11">
      <c r="J149" s="102"/>
    </row>
    <row r="150" spans="1:11">
      <c r="C150" s="98" t="s">
        <v>128</v>
      </c>
      <c r="J150" s="102"/>
      <c r="K150" s="104">
        <f>SUM(K147:K148)</f>
        <v>0</v>
      </c>
    </row>
    <row r="151" spans="1:11">
      <c r="J151" s="102"/>
    </row>
    <row r="152" spans="1:11">
      <c r="J152" s="102"/>
    </row>
    <row r="153" spans="1:11">
      <c r="J153" s="102"/>
    </row>
    <row r="154" spans="1:11">
      <c r="J154" s="102"/>
    </row>
    <row r="155" spans="1:11">
      <c r="J155" s="102"/>
    </row>
    <row r="156" spans="1:11">
      <c r="J156" s="102"/>
    </row>
    <row r="157" spans="1:11">
      <c r="J157" s="102"/>
    </row>
    <row r="158" spans="1:11">
      <c r="J158" s="102"/>
    </row>
    <row r="159" spans="1:11">
      <c r="J159" s="102"/>
    </row>
    <row r="160" spans="1:11">
      <c r="J160" s="102"/>
    </row>
    <row r="161" spans="10:10">
      <c r="J161" s="102"/>
    </row>
    <row r="162" spans="10:10">
      <c r="J162" s="102"/>
    </row>
    <row r="163" spans="10:10">
      <c r="J163" s="102"/>
    </row>
    <row r="164" spans="10:10">
      <c r="J164" s="102"/>
    </row>
    <row r="165" spans="10:10">
      <c r="J165" s="102"/>
    </row>
    <row r="166" spans="10:10">
      <c r="J166" s="102"/>
    </row>
    <row r="167" spans="10:10">
      <c r="J167" s="102"/>
    </row>
    <row r="168" spans="10:10">
      <c r="J168" s="102"/>
    </row>
    <row r="169" spans="10:10">
      <c r="J169" s="102"/>
    </row>
    <row r="170" spans="10:10">
      <c r="J170" s="102"/>
    </row>
    <row r="171" spans="10:10">
      <c r="J171" s="102"/>
    </row>
    <row r="172" spans="10:10">
      <c r="J172" s="102"/>
    </row>
    <row r="173" spans="10:10">
      <c r="J173" s="102"/>
    </row>
    <row r="174" spans="10:10">
      <c r="J174" s="102"/>
    </row>
    <row r="175" spans="10:10">
      <c r="J175" s="102"/>
    </row>
    <row r="176" spans="10:10">
      <c r="J176" s="102"/>
    </row>
    <row r="177" spans="10:10">
      <c r="J177" s="102"/>
    </row>
    <row r="178" spans="10:10">
      <c r="J178" s="102"/>
    </row>
    <row r="179" spans="10:10">
      <c r="J179" s="102"/>
    </row>
    <row r="180" spans="10:10">
      <c r="J180" s="102"/>
    </row>
    <row r="181" spans="10:10">
      <c r="J181" s="102"/>
    </row>
    <row r="182" spans="10:10">
      <c r="J182" s="102"/>
    </row>
    <row r="183" spans="10:10">
      <c r="J183" s="102"/>
    </row>
    <row r="184" spans="10:10">
      <c r="J184" s="102"/>
    </row>
    <row r="185" spans="10:10">
      <c r="J185" s="102"/>
    </row>
    <row r="186" spans="10:10">
      <c r="J186" s="102"/>
    </row>
    <row r="187" spans="10:10">
      <c r="J187" s="102"/>
    </row>
    <row r="188" spans="10:10">
      <c r="J188" s="102"/>
    </row>
    <row r="189" spans="10:10">
      <c r="J189" s="102"/>
    </row>
    <row r="190" spans="10:10">
      <c r="J190" s="102"/>
    </row>
    <row r="191" spans="10:10">
      <c r="J191" s="102"/>
    </row>
    <row r="192" spans="10:10">
      <c r="J192" s="102"/>
    </row>
    <row r="193" spans="10:10">
      <c r="J193" s="102"/>
    </row>
    <row r="194" spans="10:10">
      <c r="J194" s="102"/>
    </row>
    <row r="195" spans="10:10">
      <c r="J195" s="102"/>
    </row>
    <row r="196" spans="10:10">
      <c r="J196" s="102"/>
    </row>
    <row r="197" spans="10:10">
      <c r="J197" s="102"/>
    </row>
    <row r="198" spans="10:10">
      <c r="J198" s="102"/>
    </row>
    <row r="199" spans="10:10">
      <c r="J199" s="102"/>
    </row>
    <row r="200" spans="10:10">
      <c r="J200" s="102"/>
    </row>
    <row r="201" spans="10:10">
      <c r="J201" s="102"/>
    </row>
    <row r="202" spans="10:10">
      <c r="J202" s="102"/>
    </row>
    <row r="203" spans="10:10">
      <c r="J203" s="102"/>
    </row>
    <row r="204" spans="10:10">
      <c r="J204" s="102"/>
    </row>
    <row r="205" spans="10:10">
      <c r="J205" s="102"/>
    </row>
    <row r="206" spans="10:10">
      <c r="J206" s="102"/>
    </row>
    <row r="207" spans="10:10">
      <c r="J207" s="102"/>
    </row>
    <row r="208" spans="10:10">
      <c r="J208" s="102"/>
    </row>
    <row r="209" spans="10:10">
      <c r="J209" s="102"/>
    </row>
    <row r="210" spans="10:10">
      <c r="J210" s="102"/>
    </row>
    <row r="211" spans="10:10">
      <c r="J211" s="102"/>
    </row>
    <row r="212" spans="10:10">
      <c r="J212" s="102"/>
    </row>
    <row r="213" spans="10:10">
      <c r="J213" s="102"/>
    </row>
    <row r="214" spans="10:10">
      <c r="J214" s="102"/>
    </row>
    <row r="215" spans="10:10">
      <c r="J215" s="102"/>
    </row>
    <row r="216" spans="10:10">
      <c r="J216" s="102"/>
    </row>
    <row r="217" spans="10:10">
      <c r="J217" s="102"/>
    </row>
    <row r="218" spans="10:10">
      <c r="J218" s="102"/>
    </row>
    <row r="219" spans="10:10">
      <c r="J219" s="102"/>
    </row>
    <row r="220" spans="10:10">
      <c r="J220" s="102"/>
    </row>
    <row r="221" spans="10:10">
      <c r="J221" s="102"/>
    </row>
    <row r="222" spans="10:10">
      <c r="J222" s="102"/>
    </row>
    <row r="223" spans="10:10">
      <c r="J223" s="102"/>
    </row>
    <row r="224" spans="10:10">
      <c r="J224" s="102"/>
    </row>
    <row r="225" spans="10:10">
      <c r="J225" s="102"/>
    </row>
    <row r="226" spans="10:10">
      <c r="J226" s="102"/>
    </row>
    <row r="227" spans="10:10">
      <c r="J227" s="102"/>
    </row>
    <row r="228" spans="10:10">
      <c r="J228" s="102"/>
    </row>
    <row r="229" spans="10:10">
      <c r="J229" s="102"/>
    </row>
    <row r="230" spans="10:10">
      <c r="J230" s="102"/>
    </row>
    <row r="231" spans="10:10">
      <c r="J231" s="102"/>
    </row>
    <row r="232" spans="10:10">
      <c r="J232" s="102"/>
    </row>
    <row r="233" spans="10:10">
      <c r="J233" s="102"/>
    </row>
    <row r="234" spans="10:10">
      <c r="J234" s="102"/>
    </row>
    <row r="235" spans="10:10">
      <c r="J235" s="102"/>
    </row>
    <row r="236" spans="10:10">
      <c r="J236" s="102"/>
    </row>
    <row r="237" spans="10:10">
      <c r="J237" s="102"/>
    </row>
    <row r="238" spans="10:10">
      <c r="J238" s="102"/>
    </row>
    <row r="239" spans="10:10">
      <c r="J239" s="102"/>
    </row>
    <row r="240" spans="10:10">
      <c r="J240" s="102"/>
    </row>
    <row r="241" spans="10:10">
      <c r="J241" s="102"/>
    </row>
    <row r="242" spans="10:10">
      <c r="J242" s="102"/>
    </row>
    <row r="243" spans="10:10">
      <c r="J243" s="102"/>
    </row>
    <row r="244" spans="10:10">
      <c r="J244" s="102"/>
    </row>
    <row r="245" spans="10:10">
      <c r="J245" s="102"/>
    </row>
    <row r="246" spans="10:10">
      <c r="J246" s="102"/>
    </row>
    <row r="247" spans="10:10">
      <c r="J247" s="102"/>
    </row>
    <row r="248" spans="10:10">
      <c r="J248" s="102"/>
    </row>
    <row r="249" spans="10:10">
      <c r="J249" s="102"/>
    </row>
    <row r="250" spans="10:10">
      <c r="J250" s="102"/>
    </row>
    <row r="251" spans="10:10">
      <c r="J251" s="102"/>
    </row>
    <row r="252" spans="10:10">
      <c r="J252" s="102"/>
    </row>
    <row r="253" spans="10:10">
      <c r="J253" s="102"/>
    </row>
    <row r="254" spans="10:10">
      <c r="J254" s="102"/>
    </row>
    <row r="255" spans="10:10">
      <c r="J255" s="102"/>
    </row>
    <row r="256" spans="10:10">
      <c r="J256" s="102"/>
    </row>
    <row r="257" spans="10:10">
      <c r="J257" s="102"/>
    </row>
    <row r="258" spans="10:10">
      <c r="J258" s="102"/>
    </row>
    <row r="259" spans="10:10">
      <c r="J259" s="102"/>
    </row>
    <row r="260" spans="10:10">
      <c r="J260" s="102"/>
    </row>
    <row r="261" spans="10:10">
      <c r="J261" s="102"/>
    </row>
    <row r="262" spans="10:10">
      <c r="J262" s="102"/>
    </row>
    <row r="263" spans="10:10">
      <c r="J263" s="102"/>
    </row>
    <row r="264" spans="10:10">
      <c r="J264" s="102"/>
    </row>
    <row r="265" spans="10:10">
      <c r="J265" s="102"/>
    </row>
    <row r="266" spans="10:10">
      <c r="J266" s="102"/>
    </row>
    <row r="267" spans="10:10">
      <c r="J267" s="102"/>
    </row>
    <row r="268" spans="10:10">
      <c r="J268" s="102"/>
    </row>
    <row r="269" spans="10:10">
      <c r="J269" s="102"/>
    </row>
    <row r="270" spans="10:10">
      <c r="J270" s="102"/>
    </row>
    <row r="271" spans="10:10">
      <c r="J271" s="102"/>
    </row>
    <row r="272" spans="10:10">
      <c r="J272" s="102"/>
    </row>
    <row r="273" spans="10:10">
      <c r="J273" s="102"/>
    </row>
    <row r="274" spans="10:10">
      <c r="J274" s="102"/>
    </row>
    <row r="275" spans="10:10">
      <c r="J275" s="102"/>
    </row>
    <row r="276" spans="10:10">
      <c r="J276" s="102"/>
    </row>
    <row r="277" spans="10:10">
      <c r="J277" s="102"/>
    </row>
    <row r="278" spans="10:10">
      <c r="J278" s="102"/>
    </row>
    <row r="279" spans="10:10">
      <c r="J279" s="102"/>
    </row>
    <row r="280" spans="10:10">
      <c r="J280" s="102"/>
    </row>
    <row r="281" spans="10:10">
      <c r="J281" s="102"/>
    </row>
    <row r="282" spans="10:10">
      <c r="J282" s="102"/>
    </row>
    <row r="283" spans="10:10">
      <c r="J283" s="102"/>
    </row>
    <row r="284" spans="10:10">
      <c r="J284" s="102"/>
    </row>
    <row r="285" spans="10:10">
      <c r="J285" s="102"/>
    </row>
    <row r="286" spans="10:10">
      <c r="J286" s="102"/>
    </row>
    <row r="287" spans="10:10">
      <c r="J287" s="102"/>
    </row>
    <row r="288" spans="10:10">
      <c r="J288" s="102"/>
    </row>
    <row r="289" spans="10:10">
      <c r="J289" s="102"/>
    </row>
    <row r="290" spans="10:10">
      <c r="J290" s="102"/>
    </row>
    <row r="291" spans="10:10">
      <c r="J291" s="102"/>
    </row>
    <row r="292" spans="10:10">
      <c r="J292" s="102"/>
    </row>
    <row r="293" spans="10:10">
      <c r="J293" s="102"/>
    </row>
    <row r="294" spans="10:10">
      <c r="J294" s="102"/>
    </row>
    <row r="295" spans="10:10">
      <c r="J295" s="102"/>
    </row>
    <row r="296" spans="10:10">
      <c r="J296" s="102"/>
    </row>
    <row r="297" spans="10:10">
      <c r="J297" s="102"/>
    </row>
    <row r="298" spans="10:10">
      <c r="J298" s="102"/>
    </row>
    <row r="299" spans="10:10">
      <c r="J299" s="102"/>
    </row>
    <row r="300" spans="10:10">
      <c r="J300" s="102"/>
    </row>
    <row r="301" spans="10:10">
      <c r="J301" s="102"/>
    </row>
    <row r="302" spans="10:10">
      <c r="J302" s="102"/>
    </row>
    <row r="303" spans="10:10">
      <c r="J303" s="102"/>
    </row>
    <row r="304" spans="10:10">
      <c r="J304" s="102"/>
    </row>
    <row r="305" spans="10:10">
      <c r="J305" s="102"/>
    </row>
    <row r="306" spans="10:10">
      <c r="J306" s="102"/>
    </row>
    <row r="307" spans="10:10">
      <c r="J307" s="102"/>
    </row>
    <row r="308" spans="10:10">
      <c r="J308" s="102"/>
    </row>
    <row r="309" spans="10:10">
      <c r="J309" s="102"/>
    </row>
    <row r="310" spans="10:10">
      <c r="J310" s="102"/>
    </row>
    <row r="311" spans="10:10">
      <c r="J311" s="102"/>
    </row>
    <row r="312" spans="10:10">
      <c r="J312" s="102"/>
    </row>
    <row r="313" spans="10:10">
      <c r="J313" s="102"/>
    </row>
    <row r="314" spans="10:10">
      <c r="J314" s="102"/>
    </row>
    <row r="315" spans="10:10">
      <c r="J315" s="102"/>
    </row>
    <row r="316" spans="10:10">
      <c r="J316" s="102"/>
    </row>
    <row r="317" spans="10:10">
      <c r="J317" s="102"/>
    </row>
    <row r="318" spans="10:10">
      <c r="J318" s="102"/>
    </row>
    <row r="319" spans="10:10">
      <c r="J319" s="102"/>
    </row>
    <row r="320" spans="10:10">
      <c r="J320" s="102"/>
    </row>
    <row r="321" spans="10:10">
      <c r="J321" s="102"/>
    </row>
    <row r="322" spans="10:10">
      <c r="J322" s="102"/>
    </row>
    <row r="323" spans="10:10">
      <c r="J323" s="102"/>
    </row>
    <row r="324" spans="10:10">
      <c r="J324" s="102"/>
    </row>
    <row r="325" spans="10:10">
      <c r="J325" s="102"/>
    </row>
    <row r="326" spans="10:10">
      <c r="J326" s="102"/>
    </row>
  </sheetData>
  <mergeCells count="4">
    <mergeCell ref="G1:K1"/>
    <mergeCell ref="H4:K4"/>
    <mergeCell ref="C2:K2"/>
    <mergeCell ref="C3:K3"/>
  </mergeCells>
  <phoneticPr fontId="0" type="noConversion"/>
  <printOptions horizontalCentered="1" verticalCentered="1" gridLines="1"/>
  <pageMargins left="0.78740157480314965" right="0.78740157480314965" top="0.62" bottom="0.66" header="0.38" footer="0.3"/>
  <pageSetup paperSize="9" scale="82" fitToHeight="0" orientation="landscape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>
    <pageSetUpPr fitToPage="1"/>
  </sheetPr>
  <dimension ref="A1:F31"/>
  <sheetViews>
    <sheetView workbookViewId="0">
      <selection activeCell="B1" sqref="B1"/>
    </sheetView>
  </sheetViews>
  <sheetFormatPr defaultRowHeight="12.75"/>
  <cols>
    <col min="1" max="1" width="12.42578125" customWidth="1"/>
    <col min="2" max="2" width="49.85546875" customWidth="1"/>
    <col min="3" max="3" width="13.28515625" customWidth="1"/>
    <col min="4" max="4" width="15.42578125" customWidth="1"/>
    <col min="5" max="5" width="14.7109375" customWidth="1"/>
    <col min="6" max="6" width="14.42578125" customWidth="1"/>
  </cols>
  <sheetData>
    <row r="1" spans="1:6">
      <c r="B1" s="58" t="s">
        <v>211</v>
      </c>
      <c r="F1" s="36"/>
    </row>
    <row r="2" spans="1:6">
      <c r="A2" s="32"/>
      <c r="B2" s="32"/>
      <c r="C2" s="32"/>
      <c r="D2" s="32"/>
      <c r="E2" s="32"/>
      <c r="F2" s="36"/>
    </row>
    <row r="3" spans="1:6">
      <c r="A3" s="32" t="s">
        <v>16</v>
      </c>
      <c r="B3" s="171" t="s">
        <v>145</v>
      </c>
      <c r="C3" s="171"/>
      <c r="D3" s="171"/>
      <c r="E3" s="171"/>
      <c r="F3" s="36"/>
    </row>
    <row r="4" spans="1:6">
      <c r="A4" s="32" t="s">
        <v>18</v>
      </c>
      <c r="B4" s="51"/>
      <c r="C4" s="36"/>
      <c r="D4" s="37" t="s">
        <v>22</v>
      </c>
      <c r="E4" s="38">
        <v>43220</v>
      </c>
      <c r="F4" s="36"/>
    </row>
    <row r="5" spans="1:6">
      <c r="A5" s="32" t="s">
        <v>21</v>
      </c>
      <c r="B5" s="171" t="s">
        <v>207</v>
      </c>
      <c r="C5" s="172"/>
      <c r="D5" s="172"/>
      <c r="E5" s="172"/>
      <c r="F5" s="36"/>
    </row>
    <row r="6" spans="1:6">
      <c r="A6" s="32" t="s">
        <v>20</v>
      </c>
      <c r="B6" s="171"/>
      <c r="C6" s="172"/>
      <c r="D6" s="172"/>
      <c r="E6" s="172"/>
      <c r="F6" s="36"/>
    </row>
    <row r="7" spans="1:6" ht="13.5" thickBot="1">
      <c r="A7" s="32"/>
      <c r="B7" s="32"/>
      <c r="C7" s="32"/>
      <c r="D7" s="32"/>
      <c r="E7" s="32"/>
      <c r="F7" s="36"/>
    </row>
    <row r="8" spans="1:6">
      <c r="A8" s="39" t="s">
        <v>23</v>
      </c>
      <c r="B8" s="40" t="s">
        <v>24</v>
      </c>
      <c r="C8" s="41" t="s">
        <v>19</v>
      </c>
      <c r="D8" s="41"/>
      <c r="E8" s="42"/>
      <c r="F8" s="43" t="s">
        <v>0</v>
      </c>
    </row>
    <row r="9" spans="1:6" ht="13.5" thickBot="1">
      <c r="A9" s="44"/>
      <c r="B9" s="45"/>
      <c r="C9" s="46" t="s">
        <v>30</v>
      </c>
      <c r="D9" s="46" t="s">
        <v>31</v>
      </c>
      <c r="E9" s="47" t="s">
        <v>25</v>
      </c>
      <c r="F9" s="47"/>
    </row>
    <row r="10" spans="1:6">
      <c r="A10" s="127"/>
      <c r="B10" s="128"/>
      <c r="C10" s="127"/>
      <c r="D10" s="127"/>
      <c r="E10" s="144"/>
      <c r="F10" s="144"/>
    </row>
    <row r="11" spans="1:6">
      <c r="A11" s="94">
        <v>1</v>
      </c>
      <c r="B11" s="33" t="s">
        <v>96</v>
      </c>
      <c r="C11" s="95"/>
      <c r="D11" s="107">
        <f>SUM(Rozpočet!K15)</f>
        <v>0</v>
      </c>
      <c r="E11" s="1">
        <f>SUM(D11)</f>
        <v>0</v>
      </c>
      <c r="F11" s="34"/>
    </row>
    <row r="12" spans="1:6">
      <c r="A12" s="94">
        <v>27</v>
      </c>
      <c r="B12" s="33" t="s">
        <v>100</v>
      </c>
      <c r="C12" s="95"/>
      <c r="D12" s="107">
        <f>SUM(Rozpočet!K28)</f>
        <v>0</v>
      </c>
      <c r="E12" s="142">
        <f>SUM(C12,D12)</f>
        <v>0</v>
      </c>
      <c r="F12" s="34"/>
    </row>
    <row r="13" spans="1:6">
      <c r="A13" s="94">
        <v>3</v>
      </c>
      <c r="B13" s="33" t="s">
        <v>112</v>
      </c>
      <c r="C13" s="95"/>
      <c r="D13" s="107">
        <f>SUM(Rozpočet!K45)</f>
        <v>0</v>
      </c>
      <c r="E13" s="142">
        <f>SUM(C13,D13)</f>
        <v>0</v>
      </c>
      <c r="F13" s="34"/>
    </row>
    <row r="14" spans="1:6">
      <c r="A14" s="94">
        <v>5</v>
      </c>
      <c r="B14" s="33" t="s">
        <v>117</v>
      </c>
      <c r="C14" s="95"/>
      <c r="D14" s="107">
        <f>SUM(Rozpočet!K53)</f>
        <v>0</v>
      </c>
      <c r="E14" s="142">
        <f>SUM(D14)</f>
        <v>0</v>
      </c>
      <c r="F14" s="34"/>
    </row>
    <row r="15" spans="1:6">
      <c r="A15" s="94">
        <v>63</v>
      </c>
      <c r="B15" s="33" t="s">
        <v>90</v>
      </c>
      <c r="C15" s="95"/>
      <c r="D15" s="107">
        <f>SUM(Rozpočet!K66)</f>
        <v>0</v>
      </c>
      <c r="E15" s="143">
        <f>SUM(D15)</f>
        <v>0</v>
      </c>
      <c r="F15" s="34"/>
    </row>
    <row r="16" spans="1:6">
      <c r="A16" s="94">
        <v>99</v>
      </c>
      <c r="B16" s="33" t="s">
        <v>76</v>
      </c>
      <c r="C16" s="95"/>
      <c r="D16" s="107">
        <f>SUM(Rozpočet!K126)</f>
        <v>0</v>
      </c>
      <c r="E16" s="142">
        <f>SUM(C16,D16)</f>
        <v>0</v>
      </c>
      <c r="F16" s="34"/>
    </row>
    <row r="17" spans="1:6">
      <c r="A17" s="94"/>
      <c r="B17" s="33"/>
      <c r="C17" s="95"/>
      <c r="D17" s="107"/>
      <c r="E17" s="1"/>
      <c r="F17" s="34"/>
    </row>
    <row r="18" spans="1:6">
      <c r="A18" s="94"/>
      <c r="B18" s="33" t="s">
        <v>77</v>
      </c>
      <c r="C18" s="95"/>
      <c r="D18" s="107">
        <f>SUM(D11:D17)</f>
        <v>0</v>
      </c>
      <c r="E18" s="1">
        <f>SUM(E11:E17)</f>
        <v>0</v>
      </c>
      <c r="F18" s="34"/>
    </row>
    <row r="19" spans="1:6">
      <c r="A19" s="94"/>
      <c r="B19" s="33"/>
      <c r="C19" s="95"/>
      <c r="D19" s="107"/>
      <c r="E19" s="1"/>
      <c r="F19" s="34"/>
    </row>
    <row r="20" spans="1:6">
      <c r="A20" s="94">
        <v>713</v>
      </c>
      <c r="B20" s="33" t="s">
        <v>79</v>
      </c>
      <c r="C20" s="95"/>
      <c r="D20" s="107">
        <f>SUM(Rozpočet!K77)</f>
        <v>0</v>
      </c>
      <c r="E20" s="1">
        <f t="shared" ref="E20:E23" si="0">SUM(C20,D20)</f>
        <v>0</v>
      </c>
      <c r="F20" s="34"/>
    </row>
    <row r="21" spans="1:6">
      <c r="A21" s="94">
        <v>72</v>
      </c>
      <c r="B21" s="119" t="s">
        <v>106</v>
      </c>
      <c r="C21" s="95"/>
      <c r="D21" s="107">
        <f>SUM(Rozpočet!K90)</f>
        <v>0</v>
      </c>
      <c r="E21" s="1">
        <f>SUM(C21,D21)</f>
        <v>0</v>
      </c>
      <c r="F21" s="34"/>
    </row>
    <row r="22" spans="1:6">
      <c r="A22" s="94">
        <v>762</v>
      </c>
      <c r="B22" s="33" t="s">
        <v>166</v>
      </c>
      <c r="C22" s="95"/>
      <c r="D22" s="107">
        <f>SUM(Rozpočet!K108)</f>
        <v>0</v>
      </c>
      <c r="E22" s="1">
        <f t="shared" si="0"/>
        <v>0</v>
      </c>
      <c r="F22" s="34"/>
    </row>
    <row r="23" spans="1:6">
      <c r="A23" s="94">
        <v>767</v>
      </c>
      <c r="B23" s="33" t="s">
        <v>85</v>
      </c>
      <c r="C23" s="95"/>
      <c r="D23" s="107">
        <f>SUM(Rozpočet!K120)</f>
        <v>0</v>
      </c>
      <c r="E23" s="1">
        <f t="shared" si="0"/>
        <v>0</v>
      </c>
      <c r="F23" s="34"/>
    </row>
    <row r="24" spans="1:6">
      <c r="A24" s="94"/>
      <c r="B24" s="33"/>
      <c r="C24" s="95"/>
      <c r="D24" s="107"/>
      <c r="E24" s="1"/>
      <c r="F24" s="34"/>
    </row>
    <row r="25" spans="1:6">
      <c r="A25" s="94"/>
      <c r="B25" s="33" t="s">
        <v>89</v>
      </c>
      <c r="C25" s="95"/>
      <c r="D25" s="107">
        <f>SUM(D20:D24)</f>
        <v>0</v>
      </c>
      <c r="E25" s="1">
        <f>SUM(E20:E24)</f>
        <v>0</v>
      </c>
      <c r="F25" s="34"/>
    </row>
    <row r="26" spans="1:6">
      <c r="A26" s="94"/>
      <c r="B26" s="33"/>
      <c r="C26" s="95"/>
      <c r="D26" s="107"/>
      <c r="E26" s="1"/>
      <c r="F26" s="34"/>
    </row>
    <row r="27" spans="1:6">
      <c r="A27" s="94"/>
      <c r="B27" s="33" t="s">
        <v>103</v>
      </c>
      <c r="C27" s="95"/>
      <c r="D27" s="107">
        <f>SUM(Rozpočet!K143)</f>
        <v>0</v>
      </c>
      <c r="E27" s="1">
        <f>SUM(C27,D27)</f>
        <v>0</v>
      </c>
      <c r="F27" s="34"/>
    </row>
    <row r="28" spans="1:6">
      <c r="A28" s="94"/>
      <c r="B28" s="33"/>
      <c r="C28" s="95"/>
      <c r="D28" s="107"/>
      <c r="E28" s="1"/>
      <c r="F28" s="34"/>
    </row>
    <row r="29" spans="1:6">
      <c r="A29" s="94"/>
      <c r="B29" s="33" t="s">
        <v>104</v>
      </c>
      <c r="C29" s="95"/>
      <c r="D29" s="107">
        <f>SUM(D27:D28)</f>
        <v>0</v>
      </c>
      <c r="E29" s="1">
        <f>SUM(E27:E28)</f>
        <v>0</v>
      </c>
      <c r="F29" s="34"/>
    </row>
    <row r="30" spans="1:6" ht="13.5" thickBot="1">
      <c r="A30" s="35"/>
      <c r="B30" s="48"/>
      <c r="C30" s="48"/>
      <c r="D30" s="48"/>
      <c r="E30" s="1"/>
      <c r="F30" s="34"/>
    </row>
    <row r="31" spans="1:6" ht="13.5" thickTop="1">
      <c r="A31" s="49"/>
      <c r="B31" s="50" t="s">
        <v>25</v>
      </c>
      <c r="C31" s="52"/>
      <c r="D31" s="109">
        <f>SUM(D18,D25,D29)</f>
        <v>0</v>
      </c>
      <c r="E31" s="110">
        <f>SUM(E18,E25,E29)</f>
        <v>0</v>
      </c>
      <c r="F31" s="53"/>
    </row>
  </sheetData>
  <mergeCells count="3">
    <mergeCell ref="B3:E3"/>
    <mergeCell ref="B5:E5"/>
    <mergeCell ref="B6:E6"/>
  </mergeCells>
  <phoneticPr fontId="0" type="noConversion"/>
  <printOptions horizontalCentered="1" verticalCentered="1" gridLines="1"/>
  <pageMargins left="0.78740157480314965" right="0.78740157480314965" top="0.98425196850393704" bottom="0.98425196850393704" header="0.51181102362204722" footer="0.51181102362204722"/>
  <pageSetup paperSize="9" fitToHeight="0" orientation="landscape" horizontalDpi="200" verticalDpi="200" r:id="rId1"/>
  <headerFooter alignWithMargins="0"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K44"/>
  <sheetViews>
    <sheetView showGridLines="0" tabSelected="1" topLeftCell="A13" workbookViewId="0">
      <selection activeCell="N27" sqref="N27"/>
    </sheetView>
  </sheetViews>
  <sheetFormatPr defaultRowHeight="12.75"/>
  <cols>
    <col min="1" max="1" width="2.5703125" customWidth="1"/>
    <col min="2" max="2" width="10.5703125" customWidth="1"/>
    <col min="3" max="3" width="7.28515625" customWidth="1"/>
    <col min="4" max="4" width="12" customWidth="1"/>
    <col min="5" max="5" width="12.7109375" customWidth="1"/>
    <col min="6" max="6" width="2.5703125" customWidth="1"/>
    <col min="7" max="7" width="11.28515625" customWidth="1"/>
    <col min="8" max="8" width="3" customWidth="1"/>
    <col min="9" max="9" width="13" customWidth="1"/>
    <col min="10" max="10" width="4.42578125" customWidth="1"/>
    <col min="11" max="11" width="12" customWidth="1"/>
  </cols>
  <sheetData>
    <row r="1" spans="1:11" ht="15.95" customHeight="1">
      <c r="A1" s="214" t="s">
        <v>210</v>
      </c>
      <c r="B1" s="215"/>
      <c r="C1" s="216"/>
      <c r="D1" s="216"/>
      <c r="E1" s="216"/>
      <c r="F1" s="216"/>
      <c r="G1" s="216"/>
      <c r="H1" s="216"/>
      <c r="I1" s="216"/>
      <c r="J1" s="216"/>
      <c r="K1" s="217"/>
    </row>
    <row r="2" spans="1:11" ht="15.95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20"/>
    </row>
    <row r="3" spans="1:11" ht="15.95" customHeight="1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ht="15.95" customHeight="1" thickBot="1">
      <c r="A4" s="221"/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1" s="108" customFormat="1" ht="15.95" customHeight="1">
      <c r="A5" s="112" t="s">
        <v>32</v>
      </c>
      <c r="B5" s="113"/>
      <c r="C5" s="196" t="s">
        <v>143</v>
      </c>
      <c r="D5" s="197"/>
      <c r="E5" s="197"/>
      <c r="F5" s="197"/>
      <c r="G5" s="197"/>
      <c r="H5" s="197"/>
      <c r="I5" s="197"/>
      <c r="J5" s="197"/>
      <c r="K5" s="198"/>
    </row>
    <row r="6" spans="1:11" ht="15.95" customHeight="1">
      <c r="A6" s="99" t="s">
        <v>33</v>
      </c>
      <c r="B6" s="86"/>
      <c r="C6" s="191" t="s">
        <v>206</v>
      </c>
      <c r="D6" s="180"/>
      <c r="E6" s="180"/>
      <c r="F6" s="180"/>
      <c r="G6" s="180"/>
      <c r="H6" s="180"/>
      <c r="I6" s="180"/>
      <c r="J6" s="180"/>
      <c r="K6" s="199"/>
    </row>
    <row r="7" spans="1:11" ht="15.95" customHeight="1">
      <c r="A7" s="186">
        <v>6517</v>
      </c>
      <c r="B7" s="187"/>
      <c r="C7" s="187"/>
      <c r="D7" s="187"/>
      <c r="E7" s="187"/>
      <c r="F7" s="187"/>
      <c r="G7" s="187"/>
      <c r="H7" s="207" t="s">
        <v>47</v>
      </c>
      <c r="I7" s="228"/>
      <c r="J7" s="207" t="s">
        <v>48</v>
      </c>
      <c r="K7" s="208"/>
    </row>
    <row r="8" spans="1:11" ht="15.95" customHeight="1">
      <c r="A8" s="85" t="s">
        <v>34</v>
      </c>
      <c r="B8" s="86"/>
      <c r="C8" s="188" t="s">
        <v>102</v>
      </c>
      <c r="D8" s="189"/>
      <c r="E8" s="189"/>
      <c r="F8" s="189"/>
      <c r="G8" s="190"/>
      <c r="H8" s="179"/>
      <c r="I8" s="181"/>
      <c r="J8" s="209"/>
      <c r="K8" s="210"/>
    </row>
    <row r="9" spans="1:11" ht="15.95" customHeight="1">
      <c r="A9" s="85" t="s">
        <v>35</v>
      </c>
      <c r="B9" s="86"/>
      <c r="C9" s="191" t="s">
        <v>144</v>
      </c>
      <c r="D9" s="180"/>
      <c r="E9" s="180"/>
      <c r="F9" s="180"/>
      <c r="G9" s="181"/>
      <c r="H9" s="179"/>
      <c r="I9" s="181"/>
      <c r="J9" s="209"/>
      <c r="K9" s="210"/>
    </row>
    <row r="10" spans="1:11" ht="15.95" customHeight="1">
      <c r="A10" s="85" t="s">
        <v>36</v>
      </c>
      <c r="B10" s="86"/>
      <c r="C10" s="191"/>
      <c r="D10" s="180"/>
      <c r="E10" s="180"/>
      <c r="F10" s="180"/>
      <c r="G10" s="181"/>
      <c r="H10" s="179"/>
      <c r="I10" s="181"/>
      <c r="J10" s="209"/>
      <c r="K10" s="210"/>
    </row>
    <row r="11" spans="1:11" ht="15.95" customHeight="1">
      <c r="A11" s="85" t="s">
        <v>37</v>
      </c>
      <c r="B11" s="86"/>
      <c r="C11" s="179"/>
      <c r="D11" s="180"/>
      <c r="E11" s="180"/>
      <c r="F11" s="180"/>
      <c r="G11" s="181"/>
      <c r="H11" s="179"/>
      <c r="I11" s="181"/>
      <c r="J11" s="209"/>
      <c r="K11" s="210"/>
    </row>
    <row r="12" spans="1:11" ht="15.95" customHeight="1">
      <c r="A12" s="85" t="s">
        <v>38</v>
      </c>
      <c r="B12" s="86"/>
      <c r="C12" s="191" t="s">
        <v>135</v>
      </c>
      <c r="D12" s="180"/>
      <c r="E12" s="180"/>
      <c r="F12" s="180"/>
      <c r="G12" s="181"/>
      <c r="H12" s="179"/>
      <c r="I12" s="181"/>
      <c r="J12" s="209"/>
      <c r="K12" s="210"/>
    </row>
    <row r="13" spans="1:11" ht="15.95" customHeight="1">
      <c r="A13" s="85" t="s">
        <v>39</v>
      </c>
      <c r="B13" s="86"/>
      <c r="C13" s="179"/>
      <c r="D13" s="180"/>
      <c r="E13" s="180"/>
      <c r="F13" s="180"/>
      <c r="G13" s="181"/>
      <c r="H13" s="179"/>
      <c r="I13" s="181"/>
      <c r="J13" s="209"/>
      <c r="K13" s="210"/>
    </row>
    <row r="14" spans="1:11" ht="15.95" customHeight="1">
      <c r="A14" s="85" t="s">
        <v>40</v>
      </c>
      <c r="B14" s="86"/>
      <c r="C14" s="179"/>
      <c r="D14" s="180"/>
      <c r="E14" s="180"/>
      <c r="F14" s="180"/>
      <c r="G14" s="181"/>
      <c r="H14" s="179"/>
      <c r="I14" s="181"/>
      <c r="J14" s="209"/>
      <c r="K14" s="210"/>
    </row>
    <row r="15" spans="1:11" ht="15.95" customHeight="1">
      <c r="A15" s="85" t="s">
        <v>41</v>
      </c>
      <c r="B15" s="86"/>
      <c r="C15" s="179"/>
      <c r="D15" s="181"/>
      <c r="E15" s="73" t="s">
        <v>46</v>
      </c>
      <c r="F15" s="229">
        <v>0</v>
      </c>
      <c r="G15" s="229"/>
      <c r="H15" s="247" t="s">
        <v>73</v>
      </c>
      <c r="I15" s="247"/>
      <c r="J15" s="229">
        <v>0</v>
      </c>
      <c r="K15" s="281"/>
    </row>
    <row r="16" spans="1:11" ht="15.95" customHeight="1">
      <c r="A16" s="85" t="s">
        <v>42</v>
      </c>
      <c r="B16" s="86"/>
      <c r="C16" s="179"/>
      <c r="D16" s="181"/>
      <c r="E16" s="73" t="s">
        <v>45</v>
      </c>
      <c r="F16" s="182"/>
      <c r="G16" s="182"/>
      <c r="H16" s="246" t="s">
        <v>72</v>
      </c>
      <c r="I16" s="246"/>
      <c r="J16" s="246"/>
      <c r="K16" s="282"/>
    </row>
    <row r="17" spans="1:11" ht="15.95" customHeight="1" thickBot="1">
      <c r="A17" s="87" t="s">
        <v>43</v>
      </c>
      <c r="B17" s="88"/>
      <c r="C17" s="211"/>
      <c r="D17" s="227"/>
      <c r="E17" s="74" t="s">
        <v>44</v>
      </c>
      <c r="F17" s="211"/>
      <c r="G17" s="227"/>
      <c r="H17" s="211"/>
      <c r="I17" s="212"/>
      <c r="J17" s="212"/>
      <c r="K17" s="213"/>
    </row>
    <row r="18" spans="1:11" ht="21" customHeight="1" thickBot="1">
      <c r="A18" s="224" t="s">
        <v>209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11" ht="21.75" customHeight="1" thickBot="1">
      <c r="A19" s="202" t="s">
        <v>49</v>
      </c>
      <c r="B19" s="203"/>
      <c r="C19" s="203"/>
      <c r="D19" s="203"/>
      <c r="E19" s="204"/>
      <c r="F19" s="64"/>
      <c r="G19" s="205" t="s">
        <v>50</v>
      </c>
      <c r="H19" s="203"/>
      <c r="I19" s="203"/>
      <c r="J19" s="203"/>
      <c r="K19" s="206"/>
    </row>
    <row r="20" spans="1:11" ht="15.95" customHeight="1">
      <c r="A20" s="62">
        <v>1</v>
      </c>
      <c r="B20" s="200" t="s">
        <v>51</v>
      </c>
      <c r="C20" s="201"/>
      <c r="D20" s="89" t="s">
        <v>30</v>
      </c>
      <c r="E20" s="75"/>
      <c r="F20" s="63">
        <v>13</v>
      </c>
      <c r="G20" s="275" t="s">
        <v>50</v>
      </c>
      <c r="H20" s="276"/>
      <c r="I20" s="276"/>
      <c r="J20" s="277"/>
      <c r="K20" s="79">
        <f>PRODUCT(Rozpočet!K150)</f>
        <v>0</v>
      </c>
    </row>
    <row r="21" spans="1:11" ht="15.95" customHeight="1">
      <c r="A21" s="59">
        <v>2</v>
      </c>
      <c r="B21" s="194"/>
      <c r="C21" s="195"/>
      <c r="D21" s="73" t="s">
        <v>31</v>
      </c>
      <c r="E21" s="76">
        <f>SUM('Rekapitulace rozpočtu'!E29)</f>
        <v>0</v>
      </c>
      <c r="F21" s="60">
        <v>14</v>
      </c>
      <c r="G21" s="179"/>
      <c r="H21" s="180"/>
      <c r="I21" s="180"/>
      <c r="J21" s="181"/>
      <c r="K21" s="80">
        <v>0</v>
      </c>
    </row>
    <row r="22" spans="1:11" ht="15.95" customHeight="1">
      <c r="A22" s="59">
        <v>3</v>
      </c>
      <c r="B22" s="192" t="s">
        <v>52</v>
      </c>
      <c r="C22" s="193"/>
      <c r="D22" s="73" t="s">
        <v>53</v>
      </c>
      <c r="E22" s="76">
        <f>SUM('Rekapitulace rozpočtu'!E18)</f>
        <v>0</v>
      </c>
      <c r="F22" s="60">
        <v>15</v>
      </c>
      <c r="G22" s="179"/>
      <c r="H22" s="180"/>
      <c r="I22" s="180"/>
      <c r="J22" s="181"/>
      <c r="K22" s="80">
        <v>0</v>
      </c>
    </row>
    <row r="23" spans="1:11" ht="15.95" customHeight="1" thickBot="1">
      <c r="A23" s="59">
        <v>4</v>
      </c>
      <c r="B23" s="194"/>
      <c r="C23" s="195"/>
      <c r="D23" s="73" t="s">
        <v>54</v>
      </c>
      <c r="E23" s="77">
        <f>SUM('Rekapitulace rozpočtu'!E25)</f>
        <v>0</v>
      </c>
      <c r="F23" s="61">
        <v>16</v>
      </c>
      <c r="G23" s="179"/>
      <c r="H23" s="180"/>
      <c r="I23" s="180"/>
      <c r="J23" s="181"/>
      <c r="K23" s="80">
        <v>0</v>
      </c>
    </row>
    <row r="24" spans="1:11" ht="15.95" customHeight="1" thickBot="1">
      <c r="A24" s="59">
        <v>5</v>
      </c>
      <c r="B24" s="183" t="s">
        <v>59</v>
      </c>
      <c r="C24" s="184"/>
      <c r="D24" s="185"/>
      <c r="E24" s="78">
        <f>SUM(E20:E23)</f>
        <v>0</v>
      </c>
      <c r="F24" s="65">
        <v>17</v>
      </c>
      <c r="G24" s="179"/>
      <c r="H24" s="180"/>
      <c r="I24" s="180"/>
      <c r="J24" s="181"/>
      <c r="K24" s="80">
        <v>0</v>
      </c>
    </row>
    <row r="25" spans="1:11" ht="15.95" customHeight="1">
      <c r="A25" s="59">
        <v>6</v>
      </c>
      <c r="B25" s="173" t="s">
        <v>60</v>
      </c>
      <c r="C25" s="174"/>
      <c r="D25" s="175"/>
      <c r="E25" s="75">
        <v>0</v>
      </c>
      <c r="F25" s="61">
        <v>18</v>
      </c>
      <c r="G25" s="191"/>
      <c r="H25" s="180"/>
      <c r="I25" s="180"/>
      <c r="J25" s="181"/>
      <c r="K25" s="80">
        <v>0</v>
      </c>
    </row>
    <row r="26" spans="1:11" ht="15.95" customHeight="1" thickBot="1">
      <c r="A26" s="59">
        <v>7</v>
      </c>
      <c r="B26" s="173" t="s">
        <v>61</v>
      </c>
      <c r="C26" s="174"/>
      <c r="D26" s="175"/>
      <c r="E26" s="77">
        <v>0</v>
      </c>
      <c r="F26" s="61">
        <v>19</v>
      </c>
      <c r="G26" s="179"/>
      <c r="H26" s="180"/>
      <c r="I26" s="180"/>
      <c r="J26" s="181"/>
      <c r="K26" s="80">
        <v>0</v>
      </c>
    </row>
    <row r="27" spans="1:11" ht="15.95" customHeight="1" thickBot="1">
      <c r="A27" s="59">
        <v>8</v>
      </c>
      <c r="B27" s="183" t="s">
        <v>62</v>
      </c>
      <c r="C27" s="184"/>
      <c r="D27" s="185"/>
      <c r="E27" s="78">
        <f>SUM(E24:E26)</f>
        <v>0</v>
      </c>
      <c r="F27" s="65">
        <v>20</v>
      </c>
      <c r="G27" s="179"/>
      <c r="H27" s="180"/>
      <c r="I27" s="180"/>
      <c r="J27" s="181"/>
      <c r="K27" s="80">
        <v>0</v>
      </c>
    </row>
    <row r="28" spans="1:11" ht="15.95" customHeight="1">
      <c r="A28" s="59">
        <v>9</v>
      </c>
      <c r="B28" s="173" t="s">
        <v>63</v>
      </c>
      <c r="C28" s="174"/>
      <c r="D28" s="175"/>
      <c r="E28" s="75">
        <v>0</v>
      </c>
      <c r="F28" s="61">
        <v>21</v>
      </c>
      <c r="G28" s="179"/>
      <c r="H28" s="180"/>
      <c r="I28" s="180"/>
      <c r="J28" s="181"/>
      <c r="K28" s="80">
        <v>0</v>
      </c>
    </row>
    <row r="29" spans="1:11" ht="15.95" customHeight="1">
      <c r="A29" s="59">
        <v>10</v>
      </c>
      <c r="B29" s="173" t="s">
        <v>64</v>
      </c>
      <c r="C29" s="174"/>
      <c r="D29" s="175"/>
      <c r="E29" s="76">
        <v>0</v>
      </c>
      <c r="F29" s="61">
        <v>22</v>
      </c>
      <c r="G29" s="179"/>
      <c r="H29" s="180"/>
      <c r="I29" s="180"/>
      <c r="J29" s="181"/>
      <c r="K29" s="80">
        <v>0</v>
      </c>
    </row>
    <row r="30" spans="1:11" ht="15.95" customHeight="1" thickBot="1">
      <c r="A30" s="59">
        <v>11</v>
      </c>
      <c r="B30" s="173" t="s">
        <v>65</v>
      </c>
      <c r="C30" s="174"/>
      <c r="D30" s="175"/>
      <c r="E30" s="77">
        <v>0</v>
      </c>
      <c r="F30" s="61">
        <v>23</v>
      </c>
      <c r="G30" s="179"/>
      <c r="H30" s="180"/>
      <c r="I30" s="180"/>
      <c r="J30" s="181"/>
      <c r="K30" s="80">
        <v>0</v>
      </c>
    </row>
    <row r="31" spans="1:11" ht="15.95" customHeight="1" thickBot="1">
      <c r="A31" s="68">
        <v>12</v>
      </c>
      <c r="B31" s="183" t="s">
        <v>66</v>
      </c>
      <c r="C31" s="184"/>
      <c r="D31" s="185"/>
      <c r="E31" s="84">
        <f>SUM(E27:E30)</f>
        <v>0</v>
      </c>
      <c r="F31" s="69">
        <v>24</v>
      </c>
      <c r="G31" s="182"/>
      <c r="H31" s="182"/>
      <c r="I31" s="182"/>
      <c r="J31" s="182"/>
      <c r="K31" s="81">
        <v>0</v>
      </c>
    </row>
    <row r="32" spans="1:11" ht="15.95" customHeight="1" thickBot="1">
      <c r="A32" s="70"/>
      <c r="B32" s="176"/>
      <c r="C32" s="177"/>
      <c r="D32" s="178"/>
      <c r="E32" s="72"/>
      <c r="F32" s="71">
        <v>25</v>
      </c>
      <c r="G32" s="278" t="s">
        <v>67</v>
      </c>
      <c r="H32" s="279"/>
      <c r="I32" s="279"/>
      <c r="J32" s="91"/>
      <c r="K32" s="82">
        <f>SUM(K20:K31)</f>
        <v>0</v>
      </c>
    </row>
    <row r="33" spans="1:11" ht="15.95" customHeight="1" thickBot="1">
      <c r="A33" s="238"/>
      <c r="B33" s="239"/>
      <c r="C33" s="239"/>
      <c r="D33" s="239"/>
      <c r="E33" s="239"/>
      <c r="F33" s="248" t="s">
        <v>55</v>
      </c>
      <c r="G33" s="249"/>
      <c r="H33" s="249"/>
      <c r="I33" s="249"/>
      <c r="J33" s="250"/>
      <c r="K33" s="251"/>
    </row>
    <row r="34" spans="1:11" ht="15.95" customHeight="1" thickBot="1">
      <c r="A34" s="238"/>
      <c r="B34" s="239"/>
      <c r="C34" s="239"/>
      <c r="D34" s="239"/>
      <c r="E34" s="239"/>
      <c r="F34" s="66">
        <v>26</v>
      </c>
      <c r="G34" s="280" t="s">
        <v>68</v>
      </c>
      <c r="H34" s="280"/>
      <c r="I34" s="280"/>
      <c r="J34" s="183"/>
      <c r="K34" s="84">
        <f>E31+K32</f>
        <v>0</v>
      </c>
    </row>
    <row r="35" spans="1:11" ht="15.95" customHeight="1">
      <c r="A35" s="238"/>
      <c r="B35" s="239"/>
      <c r="C35" s="239"/>
      <c r="D35" s="239"/>
      <c r="E35" s="239"/>
      <c r="F35" s="66">
        <v>27</v>
      </c>
      <c r="G35" s="246" t="s">
        <v>94</v>
      </c>
      <c r="H35" s="247"/>
      <c r="I35" s="247"/>
      <c r="J35" s="247"/>
      <c r="K35" s="92">
        <f>PRODUCT(0.21*K34)</f>
        <v>0</v>
      </c>
    </row>
    <row r="36" spans="1:11" ht="15.95" customHeight="1">
      <c r="A36" s="238"/>
      <c r="B36" s="239"/>
      <c r="C36" s="239"/>
      <c r="D36" s="239"/>
      <c r="E36" s="239"/>
      <c r="F36" s="66">
        <v>28</v>
      </c>
      <c r="G36" s="246"/>
      <c r="H36" s="247"/>
      <c r="I36" s="247"/>
      <c r="J36" s="247"/>
      <c r="K36" s="93"/>
    </row>
    <row r="37" spans="1:11" ht="15.95" customHeight="1" thickBot="1">
      <c r="A37" s="238"/>
      <c r="B37" s="239"/>
      <c r="C37" s="239"/>
      <c r="D37" s="239"/>
      <c r="E37" s="239"/>
      <c r="F37" s="66">
        <v>29</v>
      </c>
      <c r="G37" s="246"/>
      <c r="H37" s="247"/>
      <c r="I37" s="247"/>
      <c r="J37" s="247"/>
      <c r="K37" s="93">
        <v>0</v>
      </c>
    </row>
    <row r="38" spans="1:11" ht="15.95" customHeight="1" thickBot="1">
      <c r="A38" s="238"/>
      <c r="B38" s="239"/>
      <c r="C38" s="239"/>
      <c r="D38" s="239"/>
      <c r="E38" s="239"/>
      <c r="F38" s="67">
        <v>30</v>
      </c>
      <c r="G38" s="273" t="s">
        <v>74</v>
      </c>
      <c r="H38" s="273"/>
      <c r="I38" s="273"/>
      <c r="J38" s="274"/>
      <c r="K38" s="84">
        <f>SUM(K34:K37)</f>
        <v>0</v>
      </c>
    </row>
    <row r="39" spans="1:11" ht="15.9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5.95" customHeight="1">
      <c r="A40" s="115"/>
      <c r="B40" s="90"/>
      <c r="C40" s="83"/>
      <c r="D40" s="233"/>
      <c r="E40" s="234"/>
      <c r="F40" s="270" t="s">
        <v>69</v>
      </c>
      <c r="G40" s="271"/>
      <c r="H40" s="272"/>
      <c r="I40" s="243"/>
      <c r="J40" s="244"/>
      <c r="K40" s="245"/>
    </row>
    <row r="41" spans="1:11" ht="15.95" customHeight="1">
      <c r="A41" s="258"/>
      <c r="B41" s="259"/>
      <c r="C41" s="260"/>
      <c r="D41" s="235"/>
      <c r="E41" s="236"/>
      <c r="F41" s="270" t="s">
        <v>70</v>
      </c>
      <c r="G41" s="271"/>
      <c r="H41" s="272"/>
      <c r="I41" s="243"/>
      <c r="J41" s="244"/>
      <c r="K41" s="245"/>
    </row>
    <row r="42" spans="1:11" ht="15.95" customHeight="1">
      <c r="A42" s="261"/>
      <c r="B42" s="262"/>
      <c r="C42" s="263"/>
      <c r="D42" s="235"/>
      <c r="E42" s="236"/>
      <c r="F42" s="270" t="s">
        <v>71</v>
      </c>
      <c r="G42" s="271"/>
      <c r="H42" s="272"/>
      <c r="I42" s="252"/>
      <c r="J42" s="253"/>
      <c r="K42" s="254"/>
    </row>
    <row r="43" spans="1:11" ht="15.95" customHeight="1">
      <c r="A43" s="264"/>
      <c r="B43" s="265"/>
      <c r="C43" s="266"/>
      <c r="D43" s="235"/>
      <c r="E43" s="236"/>
      <c r="F43" s="270"/>
      <c r="G43" s="271"/>
      <c r="H43" s="272"/>
      <c r="I43" s="243"/>
      <c r="J43" s="244"/>
      <c r="K43" s="245"/>
    </row>
    <row r="44" spans="1:11" ht="15.95" customHeight="1" thickBot="1">
      <c r="A44" s="230" t="s">
        <v>56</v>
      </c>
      <c r="B44" s="231"/>
      <c r="C44" s="232"/>
      <c r="D44" s="237" t="s">
        <v>57</v>
      </c>
      <c r="E44" s="232"/>
      <c r="F44" s="267" t="s">
        <v>58</v>
      </c>
      <c r="G44" s="268"/>
      <c r="H44" s="269"/>
      <c r="I44" s="255">
        <v>43220</v>
      </c>
      <c r="J44" s="256"/>
      <c r="K44" s="257"/>
    </row>
  </sheetData>
  <mergeCells count="88">
    <mergeCell ref="J14:K14"/>
    <mergeCell ref="H13:I13"/>
    <mergeCell ref="H14:I14"/>
    <mergeCell ref="H16:I16"/>
    <mergeCell ref="J15:K15"/>
    <mergeCell ref="J16:K16"/>
    <mergeCell ref="H15:I15"/>
    <mergeCell ref="G38:J38"/>
    <mergeCell ref="F40:H40"/>
    <mergeCell ref="F41:H41"/>
    <mergeCell ref="G20:J20"/>
    <mergeCell ref="G21:J21"/>
    <mergeCell ref="G22:J22"/>
    <mergeCell ref="G23:J23"/>
    <mergeCell ref="G32:I32"/>
    <mergeCell ref="G26:J26"/>
    <mergeCell ref="G27:J27"/>
    <mergeCell ref="G28:J28"/>
    <mergeCell ref="G25:J25"/>
    <mergeCell ref="G24:J24"/>
    <mergeCell ref="G36:J36"/>
    <mergeCell ref="G34:J34"/>
    <mergeCell ref="A42:C43"/>
    <mergeCell ref="F44:H44"/>
    <mergeCell ref="F42:H42"/>
    <mergeCell ref="I41:K41"/>
    <mergeCell ref="F43:H43"/>
    <mergeCell ref="B25:D25"/>
    <mergeCell ref="B26:D26"/>
    <mergeCell ref="B27:D27"/>
    <mergeCell ref="A44:C44"/>
    <mergeCell ref="D40:E43"/>
    <mergeCell ref="D44:E44"/>
    <mergeCell ref="A33:E38"/>
    <mergeCell ref="A39:K39"/>
    <mergeCell ref="I40:K40"/>
    <mergeCell ref="G35:J35"/>
    <mergeCell ref="G37:J37"/>
    <mergeCell ref="F33:K33"/>
    <mergeCell ref="I42:K42"/>
    <mergeCell ref="I44:K44"/>
    <mergeCell ref="I43:K43"/>
    <mergeCell ref="A41:C41"/>
    <mergeCell ref="A1:K4"/>
    <mergeCell ref="A18:K18"/>
    <mergeCell ref="F17:G17"/>
    <mergeCell ref="C14:G14"/>
    <mergeCell ref="C16:D16"/>
    <mergeCell ref="C17:D17"/>
    <mergeCell ref="H7:I7"/>
    <mergeCell ref="H8:I8"/>
    <mergeCell ref="C15:D15"/>
    <mergeCell ref="F15:G15"/>
    <mergeCell ref="F16:G16"/>
    <mergeCell ref="J11:K11"/>
    <mergeCell ref="H9:I9"/>
    <mergeCell ref="H10:I10"/>
    <mergeCell ref="H11:I11"/>
    <mergeCell ref="H12:I12"/>
    <mergeCell ref="C12:G12"/>
    <mergeCell ref="C13:G13"/>
    <mergeCell ref="B22:C23"/>
    <mergeCell ref="B24:D24"/>
    <mergeCell ref="C5:K5"/>
    <mergeCell ref="C6:K6"/>
    <mergeCell ref="B20:C21"/>
    <mergeCell ref="A19:E19"/>
    <mergeCell ref="G19:K19"/>
    <mergeCell ref="J7:K7"/>
    <mergeCell ref="J8:K8"/>
    <mergeCell ref="J9:K9"/>
    <mergeCell ref="J10:K10"/>
    <mergeCell ref="J12:K12"/>
    <mergeCell ref="H17:K17"/>
    <mergeCell ref="J13:K13"/>
    <mergeCell ref="A7:G7"/>
    <mergeCell ref="C8:G8"/>
    <mergeCell ref="C9:G9"/>
    <mergeCell ref="C10:G10"/>
    <mergeCell ref="C11:G11"/>
    <mergeCell ref="B28:D28"/>
    <mergeCell ref="B29:D29"/>
    <mergeCell ref="B30:D30"/>
    <mergeCell ref="B32:D32"/>
    <mergeCell ref="G30:J30"/>
    <mergeCell ref="G31:J31"/>
    <mergeCell ref="G29:J29"/>
    <mergeCell ref="B31:D31"/>
  </mergeCells>
  <phoneticPr fontId="0" type="noConversion"/>
  <printOptions horizontalCentered="1" verticalCentered="1"/>
  <pageMargins left="0.59055118110236227" right="0.4724409448818898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Rozpočet</vt:lpstr>
      <vt:lpstr>Rekapitulace rozpočtu</vt:lpstr>
      <vt:lpstr>Krycí list</vt:lpstr>
      <vt:lpstr>'Rekapitulace rozpočtu'!Názvy_tisku</vt:lpstr>
      <vt:lpstr>Rozpočet!Názvy_tisku</vt:lpstr>
      <vt:lpstr>'Krycí list'!Oblast_tisku</vt:lpstr>
    </vt:vector>
  </TitlesOfParts>
  <Company>SoftProjekt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 Švancara</dc:creator>
  <cp:lastModifiedBy>Zdeněk Havel</cp:lastModifiedBy>
  <cp:lastPrinted>2018-05-07T14:03:32Z</cp:lastPrinted>
  <dcterms:created xsi:type="dcterms:W3CDTF">2000-09-05T09:25:34Z</dcterms:created>
  <dcterms:modified xsi:type="dcterms:W3CDTF">2018-05-07T14:03:39Z</dcterms:modified>
</cp:coreProperties>
</file>