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5610" windowHeight="10425"/>
  </bookViews>
  <sheets>
    <sheet name="Rozpočet" sheetId="18" r:id="rId1"/>
    <sheet name="Rekapitulace rozpočtu" sheetId="19" r:id="rId2"/>
    <sheet name="Výkaz" sheetId="5" r:id="rId3"/>
    <sheet name="Krycí list" sheetId="20" r:id="rId4"/>
  </sheets>
  <definedNames>
    <definedName name="_xlnm.Print_Titles" localSheetId="1">'Rekapitulace rozpočtu'!$8:$9</definedName>
    <definedName name="_xlnm.Print_Titles" localSheetId="0">Rozpočet!$5:$8</definedName>
    <definedName name="_xlnm.Print_Titles" localSheetId="2">Výkaz!$5:$8</definedName>
    <definedName name="_xlnm.Print_Area" localSheetId="3">'Krycí list'!$A$1:$K$44</definedName>
  </definedNames>
  <calcPr calcId="145621"/>
</workbook>
</file>

<file path=xl/calcChain.xml><?xml version="1.0" encoding="utf-8"?>
<calcChain xmlns="http://schemas.openxmlformats.org/spreadsheetml/2006/main">
  <c r="B21" i="19" l="1"/>
  <c r="A21" i="19"/>
  <c r="I144" i="18"/>
  <c r="C21" i="19" s="1"/>
  <c r="C144" i="18"/>
  <c r="K143" i="18"/>
  <c r="K144" i="18" s="1"/>
  <c r="D21" i="19" s="1"/>
  <c r="G143" i="18"/>
  <c r="G144" i="18" s="1"/>
  <c r="F21" i="19" s="1"/>
  <c r="K248" i="5"/>
  <c r="G248" i="5"/>
  <c r="B20" i="19"/>
  <c r="A20" i="19"/>
  <c r="C139" i="18"/>
  <c r="K138" i="18"/>
  <c r="G138" i="18"/>
  <c r="K243" i="5"/>
  <c r="G243" i="5"/>
  <c r="K137" i="18"/>
  <c r="G137" i="18"/>
  <c r="K241" i="5"/>
  <c r="G241" i="5"/>
  <c r="K136" i="18"/>
  <c r="G136" i="18"/>
  <c r="K239" i="5"/>
  <c r="G239" i="5"/>
  <c r="K135" i="18"/>
  <c r="G135" i="18"/>
  <c r="K237" i="5"/>
  <c r="G237" i="5"/>
  <c r="I236" i="5"/>
  <c r="G236" i="5"/>
  <c r="I134" i="18"/>
  <c r="G134" i="18"/>
  <c r="K133" i="18"/>
  <c r="G133" i="18"/>
  <c r="K234" i="5"/>
  <c r="G234" i="5"/>
  <c r="I233" i="5"/>
  <c r="G233" i="5"/>
  <c r="I132" i="18"/>
  <c r="G132" i="18"/>
  <c r="K131" i="18"/>
  <c r="G131" i="18"/>
  <c r="K231" i="5"/>
  <c r="G231" i="5"/>
  <c r="I230" i="5"/>
  <c r="G230" i="5"/>
  <c r="I130" i="18"/>
  <c r="G130" i="18"/>
  <c r="K129" i="18"/>
  <c r="G129" i="18"/>
  <c r="K228" i="5"/>
  <c r="G228" i="5"/>
  <c r="K128" i="18"/>
  <c r="G128" i="18"/>
  <c r="K226" i="5"/>
  <c r="G226" i="5"/>
  <c r="I225" i="5"/>
  <c r="G225" i="5"/>
  <c r="I127" i="18"/>
  <c r="G127" i="18"/>
  <c r="I224" i="5"/>
  <c r="G224" i="5"/>
  <c r="I126" i="18"/>
  <c r="G126" i="18"/>
  <c r="I223" i="5"/>
  <c r="G223" i="5"/>
  <c r="I125" i="18"/>
  <c r="I139" i="18" s="1"/>
  <c r="C20" i="19" s="1"/>
  <c r="G125" i="18"/>
  <c r="K124" i="18"/>
  <c r="K139" i="18" s="1"/>
  <c r="D20" i="19" s="1"/>
  <c r="G124" i="18"/>
  <c r="K218" i="5"/>
  <c r="G218" i="5"/>
  <c r="B19" i="19"/>
  <c r="A19" i="19"/>
  <c r="C120" i="18"/>
  <c r="I214" i="5"/>
  <c r="G214" i="5"/>
  <c r="I119" i="18"/>
  <c r="I120" i="18" s="1"/>
  <c r="C19" i="19" s="1"/>
  <c r="G119" i="18"/>
  <c r="K118" i="18"/>
  <c r="K120" i="18" s="1"/>
  <c r="D19" i="19" s="1"/>
  <c r="G118" i="18"/>
  <c r="K211" i="5"/>
  <c r="G211" i="5"/>
  <c r="B18" i="19"/>
  <c r="A18" i="19"/>
  <c r="I114" i="18"/>
  <c r="C18" i="19" s="1"/>
  <c r="C114" i="18"/>
  <c r="K113" i="18"/>
  <c r="G113" i="18"/>
  <c r="K205" i="5"/>
  <c r="G205" i="5"/>
  <c r="K112" i="18"/>
  <c r="G112" i="18"/>
  <c r="K203" i="5"/>
  <c r="G203" i="5"/>
  <c r="K111" i="18"/>
  <c r="G111" i="18"/>
  <c r="K201" i="5"/>
  <c r="G201" i="5"/>
  <c r="K110" i="18"/>
  <c r="G110" i="18"/>
  <c r="K199" i="5"/>
  <c r="G199" i="5"/>
  <c r="K109" i="18"/>
  <c r="G109" i="18"/>
  <c r="K197" i="5"/>
  <c r="G197" i="5"/>
  <c r="K108" i="18"/>
  <c r="G108" i="18"/>
  <c r="K195" i="5"/>
  <c r="G195" i="5"/>
  <c r="K107" i="18"/>
  <c r="G107" i="18"/>
  <c r="K193" i="5"/>
  <c r="G193" i="5"/>
  <c r="K106" i="18"/>
  <c r="G106" i="18"/>
  <c r="K191" i="5"/>
  <c r="G191" i="5"/>
  <c r="K105" i="18"/>
  <c r="G105" i="18"/>
  <c r="K190" i="5"/>
  <c r="G190" i="5"/>
  <c r="K104" i="18"/>
  <c r="K114" i="18" s="1"/>
  <c r="D18" i="19" s="1"/>
  <c r="G104" i="18"/>
  <c r="G114" i="18" s="1"/>
  <c r="F18" i="19" s="1"/>
  <c r="K187" i="5"/>
  <c r="G187" i="5"/>
  <c r="B17" i="19"/>
  <c r="A17" i="19"/>
  <c r="I100" i="18"/>
  <c r="C17" i="19" s="1"/>
  <c r="C100" i="18"/>
  <c r="K99" i="18"/>
  <c r="G99" i="18"/>
  <c r="K182" i="5"/>
  <c r="G182" i="5"/>
  <c r="K98" i="18"/>
  <c r="K100" i="18" s="1"/>
  <c r="D17" i="19" s="1"/>
  <c r="G98" i="18"/>
  <c r="G100" i="18" s="1"/>
  <c r="F17" i="19" s="1"/>
  <c r="K180" i="5"/>
  <c r="G180" i="5"/>
  <c r="B16" i="19"/>
  <c r="A16" i="19"/>
  <c r="C94" i="18"/>
  <c r="I176" i="5"/>
  <c r="G176" i="5"/>
  <c r="I93" i="18"/>
  <c r="G93" i="18"/>
  <c r="I175" i="5"/>
  <c r="G175" i="5"/>
  <c r="I92" i="18"/>
  <c r="G92" i="18"/>
  <c r="I174" i="5"/>
  <c r="G174" i="5"/>
  <c r="I91" i="18"/>
  <c r="G91" i="18"/>
  <c r="I173" i="5"/>
  <c r="G173" i="5"/>
  <c r="I90" i="18"/>
  <c r="G90" i="18"/>
  <c r="K89" i="18"/>
  <c r="G89" i="18"/>
  <c r="K171" i="5"/>
  <c r="G171" i="5"/>
  <c r="I170" i="5"/>
  <c r="G170" i="5"/>
  <c r="I88" i="18"/>
  <c r="G88" i="18"/>
  <c r="I169" i="5"/>
  <c r="G169" i="5"/>
  <c r="I87" i="18"/>
  <c r="G87" i="18"/>
  <c r="K86" i="18"/>
  <c r="G86" i="18"/>
  <c r="K164" i="5"/>
  <c r="G164" i="5"/>
  <c r="I163" i="5"/>
  <c r="G163" i="5"/>
  <c r="I85" i="18"/>
  <c r="I94" i="18" s="1"/>
  <c r="C16" i="19" s="1"/>
  <c r="G85" i="18"/>
  <c r="K84" i="18"/>
  <c r="K94" i="18" s="1"/>
  <c r="D16" i="19" s="1"/>
  <c r="G84" i="18"/>
  <c r="K160" i="5"/>
  <c r="G160" i="5"/>
  <c r="B15" i="19"/>
  <c r="A15" i="19"/>
  <c r="I80" i="18"/>
  <c r="C15" i="19" s="1"/>
  <c r="C80" i="18"/>
  <c r="K79" i="18"/>
  <c r="K80" i="18" s="1"/>
  <c r="D15" i="19" s="1"/>
  <c r="G79" i="18"/>
  <c r="G80" i="18" s="1"/>
  <c r="F15" i="19" s="1"/>
  <c r="K156" i="5"/>
  <c r="G156" i="5"/>
  <c r="B14" i="19"/>
  <c r="A14" i="19"/>
  <c r="I75" i="18"/>
  <c r="C14" i="19" s="1"/>
  <c r="E14" i="19" s="1"/>
  <c r="C75" i="18"/>
  <c r="K74" i="18"/>
  <c r="G74" i="18"/>
  <c r="K151" i="5"/>
  <c r="G151" i="5"/>
  <c r="K73" i="18"/>
  <c r="G73" i="18"/>
  <c r="K149" i="5"/>
  <c r="G149" i="5"/>
  <c r="K72" i="18"/>
  <c r="G72" i="18"/>
  <c r="K146" i="5"/>
  <c r="G146" i="5"/>
  <c r="K71" i="18"/>
  <c r="G71" i="18"/>
  <c r="K144" i="5"/>
  <c r="G144" i="5"/>
  <c r="K70" i="18"/>
  <c r="G70" i="18"/>
  <c r="K139" i="5"/>
  <c r="G139" i="5"/>
  <c r="K69" i="18"/>
  <c r="K75" i="18" s="1"/>
  <c r="D14" i="19" s="1"/>
  <c r="G69" i="18"/>
  <c r="G75" i="18" s="1"/>
  <c r="F14" i="19" s="1"/>
  <c r="K137" i="5"/>
  <c r="G137" i="5"/>
  <c r="B13" i="19"/>
  <c r="A13" i="19"/>
  <c r="C65" i="18"/>
  <c r="K64" i="18"/>
  <c r="G64" i="18"/>
  <c r="K132" i="5"/>
  <c r="G132" i="5"/>
  <c r="K63" i="18"/>
  <c r="G63" i="18"/>
  <c r="K130" i="5"/>
  <c r="G130" i="5"/>
  <c r="K62" i="18"/>
  <c r="G62" i="18"/>
  <c r="K128" i="5"/>
  <c r="G128" i="5"/>
  <c r="K61" i="18"/>
  <c r="G61" i="18"/>
  <c r="K126" i="5"/>
  <c r="G126" i="5"/>
  <c r="K60" i="18"/>
  <c r="G60" i="18"/>
  <c r="K124" i="5"/>
  <c r="G124" i="5"/>
  <c r="K59" i="18"/>
  <c r="G59" i="18"/>
  <c r="K122" i="5"/>
  <c r="G122" i="5"/>
  <c r="K58" i="18"/>
  <c r="G58" i="18"/>
  <c r="K120" i="5"/>
  <c r="G120" i="5"/>
  <c r="K57" i="18"/>
  <c r="G57" i="18"/>
  <c r="K118" i="5"/>
  <c r="G118" i="5"/>
  <c r="K56" i="18"/>
  <c r="G56" i="18"/>
  <c r="K116" i="5"/>
  <c r="G116" i="5"/>
  <c r="K55" i="18"/>
  <c r="G55" i="18"/>
  <c r="K114" i="5"/>
  <c r="G114" i="5"/>
  <c r="K54" i="18"/>
  <c r="G54" i="18"/>
  <c r="K112" i="5"/>
  <c r="G112" i="5"/>
  <c r="I111" i="5"/>
  <c r="G111" i="5"/>
  <c r="I53" i="18"/>
  <c r="G53" i="18"/>
  <c r="K52" i="18"/>
  <c r="G52" i="18"/>
  <c r="K108" i="5"/>
  <c r="G108" i="5"/>
  <c r="K51" i="18"/>
  <c r="G51" i="18"/>
  <c r="K106" i="5"/>
  <c r="G106" i="5"/>
  <c r="I105" i="5"/>
  <c r="G105" i="5"/>
  <c r="I50" i="18"/>
  <c r="G50" i="18"/>
  <c r="K49" i="18"/>
  <c r="K65" i="18" s="1"/>
  <c r="D13" i="19" s="1"/>
  <c r="G49" i="18"/>
  <c r="G65" i="18" s="1"/>
  <c r="F13" i="19" s="1"/>
  <c r="K103" i="5"/>
  <c r="G103" i="5"/>
  <c r="B12" i="19"/>
  <c r="A12" i="19"/>
  <c r="I45" i="18"/>
  <c r="C12" i="19" s="1"/>
  <c r="C45" i="18"/>
  <c r="K44" i="18"/>
  <c r="G44" i="18"/>
  <c r="K97" i="5"/>
  <c r="G97" i="5"/>
  <c r="K43" i="18"/>
  <c r="G43" i="18"/>
  <c r="K95" i="5"/>
  <c r="G95" i="5"/>
  <c r="K42" i="18"/>
  <c r="G42" i="18"/>
  <c r="K94" i="5"/>
  <c r="G94" i="5"/>
  <c r="K41" i="18"/>
  <c r="G41" i="18"/>
  <c r="K92" i="5"/>
  <c r="G92" i="5"/>
  <c r="K40" i="18"/>
  <c r="G40" i="18"/>
  <c r="K90" i="5"/>
  <c r="G90" i="5"/>
  <c r="K39" i="18"/>
  <c r="G39" i="18"/>
  <c r="K87" i="5"/>
  <c r="G87" i="5"/>
  <c r="K38" i="18"/>
  <c r="G38" i="18"/>
  <c r="K79" i="5"/>
  <c r="G79" i="5"/>
  <c r="K37" i="18"/>
  <c r="G37" i="18"/>
  <c r="K67" i="5"/>
  <c r="G67" i="5"/>
  <c r="K36" i="18"/>
  <c r="G36" i="18"/>
  <c r="K65" i="5"/>
  <c r="G65" i="5"/>
  <c r="K35" i="18"/>
  <c r="G35" i="18"/>
  <c r="K63" i="5"/>
  <c r="G63" i="5"/>
  <c r="K34" i="18"/>
  <c r="G34" i="18"/>
  <c r="K61" i="5"/>
  <c r="G61" i="5"/>
  <c r="K33" i="18"/>
  <c r="G33" i="18"/>
  <c r="K59" i="5"/>
  <c r="G59" i="5"/>
  <c r="K32" i="18"/>
  <c r="G32" i="18"/>
  <c r="K57" i="5"/>
  <c r="G57" i="5"/>
  <c r="K31" i="18"/>
  <c r="G31" i="18"/>
  <c r="K55" i="5"/>
  <c r="G55" i="5"/>
  <c r="K30" i="18"/>
  <c r="K45" i="18" s="1"/>
  <c r="D12" i="19" s="1"/>
  <c r="G30" i="18"/>
  <c r="K52" i="5"/>
  <c r="G52" i="5"/>
  <c r="B11" i="19"/>
  <c r="A11" i="19"/>
  <c r="C26" i="18"/>
  <c r="I48" i="5"/>
  <c r="G48" i="5"/>
  <c r="I25" i="18"/>
  <c r="I26" i="18" s="1"/>
  <c r="C11" i="19" s="1"/>
  <c r="G25" i="18"/>
  <c r="K24" i="18"/>
  <c r="G24" i="18"/>
  <c r="K46" i="5"/>
  <c r="G46" i="5"/>
  <c r="K23" i="18"/>
  <c r="G23" i="18"/>
  <c r="K44" i="5"/>
  <c r="G44" i="5"/>
  <c r="K22" i="18"/>
  <c r="G22" i="18"/>
  <c r="K42" i="5"/>
  <c r="G42" i="5"/>
  <c r="K21" i="18"/>
  <c r="G21" i="18"/>
  <c r="K40" i="5"/>
  <c r="G40" i="5"/>
  <c r="K20" i="18"/>
  <c r="G20" i="18"/>
  <c r="K38" i="5"/>
  <c r="G38" i="5"/>
  <c r="K19" i="18"/>
  <c r="G19" i="18"/>
  <c r="K33" i="5"/>
  <c r="G33" i="5"/>
  <c r="K18" i="18"/>
  <c r="G18" i="18"/>
  <c r="K31" i="5"/>
  <c r="G31" i="5"/>
  <c r="K17" i="18"/>
  <c r="G17" i="18"/>
  <c r="K26" i="5"/>
  <c r="G26" i="5"/>
  <c r="K16" i="18"/>
  <c r="G16" i="18"/>
  <c r="K24" i="5"/>
  <c r="G24" i="5"/>
  <c r="K15" i="18"/>
  <c r="G15" i="18"/>
  <c r="K21" i="5"/>
  <c r="G21" i="5"/>
  <c r="K14" i="18"/>
  <c r="G14" i="18"/>
  <c r="K19" i="5"/>
  <c r="G19" i="5"/>
  <c r="K13" i="18"/>
  <c r="G13" i="18"/>
  <c r="K16" i="5"/>
  <c r="G16" i="5"/>
  <c r="K12" i="18"/>
  <c r="G12" i="18"/>
  <c r="K14" i="5"/>
  <c r="G14" i="5"/>
  <c r="K11" i="18"/>
  <c r="G11" i="18"/>
  <c r="G26" i="18" s="1"/>
  <c r="F11" i="19" s="1"/>
  <c r="K12" i="5"/>
  <c r="G12" i="5"/>
  <c r="E24" i="20"/>
  <c r="E27" i="20" s="1"/>
  <c r="E31" i="20" s="1"/>
  <c r="K32" i="20"/>
  <c r="B3" i="19"/>
  <c r="B4" i="19"/>
  <c r="E4" i="19"/>
  <c r="B5" i="19"/>
  <c r="B6" i="19"/>
  <c r="G4" i="18"/>
  <c r="G4" i="5" s="1"/>
  <c r="C2" i="5"/>
  <c r="H2" i="5"/>
  <c r="C3" i="5"/>
  <c r="H3" i="5"/>
  <c r="C4" i="5"/>
  <c r="G94" i="18" l="1"/>
  <c r="F16" i="19" s="1"/>
  <c r="G45" i="18"/>
  <c r="F12" i="19" s="1"/>
  <c r="K26" i="18"/>
  <c r="D11" i="19" s="1"/>
  <c r="E11" i="19" s="1"/>
  <c r="G139" i="18"/>
  <c r="F20" i="19" s="1"/>
  <c r="G120" i="18"/>
  <c r="F19" i="19" s="1"/>
  <c r="I65" i="18"/>
  <c r="C13" i="19" s="1"/>
  <c r="C23" i="19" s="1"/>
  <c r="E15" i="19"/>
  <c r="E17" i="19"/>
  <c r="E21" i="19"/>
  <c r="E18" i="19"/>
  <c r="E16" i="19"/>
  <c r="E19" i="19"/>
  <c r="E20" i="19"/>
  <c r="E12" i="19"/>
  <c r="K34" i="20"/>
  <c r="K38" i="20" s="1"/>
  <c r="F23" i="19" l="1"/>
  <c r="E13" i="19"/>
  <c r="E23" i="19" s="1"/>
  <c r="D23" i="19"/>
</calcChain>
</file>

<file path=xl/sharedStrings.xml><?xml version="1.0" encoding="utf-8"?>
<sst xmlns="http://schemas.openxmlformats.org/spreadsheetml/2006/main" count="865" uniqueCount="381">
  <si>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</si>
  <si>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</si>
  <si>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</si>
  <si>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</si>
  <si>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</si>
  <si>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</si>
  <si>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</si>
  <si>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</si>
  <si>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</si>
  <si>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</si>
  <si>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</si>
  <si>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</si>
  <si>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</si>
  <si>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</si>
  <si>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</si>
  <si>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</si>
  <si>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</si>
  <si>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</si>
  <si>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</si>
  <si>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</si>
  <si>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</si>
  <si>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</si>
  <si>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</si>
  <si>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</si>
  <si>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</si>
  <si>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</si>
  <si>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</si>
  <si>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</si>
  <si>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</si>
  <si>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</si>
  <si>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</si>
  <si>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</si>
  <si>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</si>
  <si>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</si>
  <si>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</si>
  <si>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</si>
  <si>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</si>
  <si>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</si>
  <si>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</si>
  <si>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</si>
  <si>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</si>
  <si>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</si>
  <si>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</si>
  <si>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</si>
  <si>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</si>
  <si>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</si>
  <si>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</si>
  <si>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</si>
  <si>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</si>
  <si>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</si>
  <si>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</si>
  <si>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</si>
  <si>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</si>
  <si>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</si>
  <si>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</si>
  <si>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</si>
  <si>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</si>
  <si>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</si>
  <si>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</si>
  <si>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</si>
  <si>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</si>
  <si>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</si>
  <si>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</si>
  <si>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</si>
  <si>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</si>
  <si>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</si>
  <si>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</si>
  <si>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</si>
  <si>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</si>
  <si>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</si>
  <si>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</si>
  <si>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</si>
  <si>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</si>
  <si>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</si>
  <si>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</si>
  <si>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</si>
  <si>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</si>
  <si>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</si>
  <si>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</si>
  <si>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</si>
  <si>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</si>
  <si>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</si>
  <si>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</si>
  <si>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</si>
  <si>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Zlín-Lešná-PPPZ</t>
  </si>
  <si>
    <t>PARKOVACÍ PLOCHA PRO ZAMĚSTNANCE V AREÁLU ZOO LEŠNÁ</t>
  </si>
  <si>
    <t>SO 101-Parkovací plocha</t>
  </si>
  <si>
    <t>SO 101 -  Parkovací plocha</t>
  </si>
  <si>
    <t>1</t>
  </si>
  <si>
    <t>Zemní práce</t>
  </si>
  <si>
    <t>122 20-2202</t>
  </si>
  <si>
    <t>Odkopávky a prokopávky nezapažené pro silnice objemu do 1000 m3 v hornině tř. 3</t>
  </si>
  <si>
    <t>m3</t>
  </si>
  <si>
    <t>12,5*4,5*0,45</t>
  </si>
  <si>
    <t>122 20-2209</t>
  </si>
  <si>
    <t>Příplatek k odkopávkám a prokopávkám pro silnice v hornině tř. 3 za lepivost</t>
  </si>
  <si>
    <t>132 20-1101</t>
  </si>
  <si>
    <t>Hloubení rýh š do 600 mm v hornině tř. 3 objemu do 100 m3</t>
  </si>
  <si>
    <t>Podezdívka oplocení ze svař pletiva</t>
  </si>
  <si>
    <t>0,3*0,65*(1+1,6)</t>
  </si>
  <si>
    <t>132 20-1109</t>
  </si>
  <si>
    <t>Příplatek za lepivost k hloubení rýh š do 600 mm v hornině tř. 3</t>
  </si>
  <si>
    <t>0,507  'Viz  1/3 (132201101)'*0,5</t>
  </si>
  <si>
    <t>132 20-1201</t>
  </si>
  <si>
    <t>Hloubení rýh š do 2000 mm v hornině tř. 3 objemu do 100 m3</t>
  </si>
  <si>
    <t>Přípojka NN pro pohon brány</t>
  </si>
  <si>
    <t>0,8*0,8*26</t>
  </si>
  <si>
    <t>132 20-1209</t>
  </si>
  <si>
    <t>Příplatek za lepivost k hloubení rýh š do 2000 mm v hornině tř. 3</t>
  </si>
  <si>
    <t>16,640  'Viz  1/5 (132201201)'*0,5</t>
  </si>
  <si>
    <t>133 20-1101</t>
  </si>
  <si>
    <t>Hloubení šachet v hornině tř. 3 objemu do 100 m3</t>
  </si>
  <si>
    <t>patky pro oplocení</t>
  </si>
  <si>
    <t>3,14*0,15*0,15*0,8*22+3,14*0,15*0,15*0,6*11</t>
  </si>
  <si>
    <t>patky pro brány a branku</t>
  </si>
  <si>
    <t>3,14*0,2*0,2*1*6</t>
  </si>
  <si>
    <t>133 20-1109</t>
  </si>
  <si>
    <t>Příplatek za lepivost u hloubení šachet v hornině tř. 3</t>
  </si>
  <si>
    <t>2,463  'Viz  1/7 (133201101)'*0,5</t>
  </si>
  <si>
    <t>162 70-1105</t>
  </si>
  <si>
    <t>Vodorovné přemístění do 10000 m výkopku/sypaniny z horniny tř. 1 až 4</t>
  </si>
  <si>
    <t>2,463  'Viz  1/7 (133201101)'</t>
  </si>
  <si>
    <t>16,640  'Viz  1/5 (132201201)'</t>
  </si>
  <si>
    <t>0,507  'Viz  1/3 (132201101)'</t>
  </si>
  <si>
    <t>455,763  'Viz  1/1 (122202202)'</t>
  </si>
  <si>
    <t>167 10-1102</t>
  </si>
  <si>
    <t>Nakládání výkopku z hornin tř. 1 až 4 přes 100 m3</t>
  </si>
  <si>
    <t>PC</t>
  </si>
  <si>
    <t>Poplatek za uložení na skládku</t>
  </si>
  <si>
    <t>182 10-1101</t>
  </si>
  <si>
    <t>Svahování v zářezech v hornině tř. 1 až 4</t>
  </si>
  <si>
    <t>m2</t>
  </si>
  <si>
    <t>100</t>
  </si>
  <si>
    <t>181 10-1102</t>
  </si>
  <si>
    <t>Úprava pláně v zářezech v hornině tř. 1 až 4 se zhutněním</t>
  </si>
  <si>
    <t>174 10-1101</t>
  </si>
  <si>
    <t>Zásyp jam, šachet rýh nebo kolem objektů sypaninou se zhutněním</t>
  </si>
  <si>
    <t>16,640  'Viz  1/5 (132201201)'*0,95</t>
  </si>
  <si>
    <t>15/1</t>
  </si>
  <si>
    <t>STERKOPISEK 0-16 BI               @</t>
  </si>
  <si>
    <t>M3</t>
  </si>
  <si>
    <t>11</t>
  </si>
  <si>
    <t>Přípravné a přidružené práce</t>
  </si>
  <si>
    <t>130 90-1121</t>
  </si>
  <si>
    <t>Bourání konstrukcí v hloubených vykopávkách ze zdiva z betonu prostého</t>
  </si>
  <si>
    <t>Podezdívka stávajícího oplocení</t>
  </si>
  <si>
    <t>0,95*0,3*12,00</t>
  </si>
  <si>
    <t>113 15-1113</t>
  </si>
  <si>
    <t>Odstranění živičného krytu frézováním pl do 500 m2 tl 40 mm s naložením</t>
  </si>
  <si>
    <t>(7*0,5+41*0,5)</t>
  </si>
  <si>
    <t>113 10-7142</t>
  </si>
  <si>
    <t>Odstranění podkladu pl do 50 m2 živičných tl 100 mm</t>
  </si>
  <si>
    <t>6*0,8</t>
  </si>
  <si>
    <t>113 10-7123</t>
  </si>
  <si>
    <t>Odstranění podkladu pl do 50 m2 z kameniva drceného tl 300 mm</t>
  </si>
  <si>
    <t>919 73-5111</t>
  </si>
  <si>
    <t>Řezání stávajícího živičného krytu hl do 50 mm</t>
  </si>
  <si>
    <t>m</t>
  </si>
  <si>
    <t>7+2*0,5+41+2*0,5</t>
  </si>
  <si>
    <t>919 73-5112</t>
  </si>
  <si>
    <t>Řezání stávajícího živičného krytu hl do 100 mm</t>
  </si>
  <si>
    <t>2*6</t>
  </si>
  <si>
    <t>96604983R</t>
  </si>
  <si>
    <t>Rozebrání plotu s rámů ze svař.pletiva</t>
  </si>
  <si>
    <t>kus</t>
  </si>
  <si>
    <t>12</t>
  </si>
  <si>
    <t>979 08-2213</t>
  </si>
  <si>
    <t>Vodorovná doprava suti po suchu do 1 km</t>
  </si>
  <si>
    <t>t</t>
  </si>
  <si>
    <t>Odvoz na skládku k dalšímu využití</t>
  </si>
  <si>
    <t>Frézovaná živice</t>
  </si>
  <si>
    <t>24*0,04*2,4</t>
  </si>
  <si>
    <t>Odvoz na skládku k recyklaci</t>
  </si>
  <si>
    <t>Beton</t>
  </si>
  <si>
    <t>0,3*0,95*12*2,4</t>
  </si>
  <si>
    <t>Živice</t>
  </si>
  <si>
    <t>6*0,8*0,1*2,4</t>
  </si>
  <si>
    <t>Odvoz na skládku k uložení</t>
  </si>
  <si>
    <t>Kamenivo</t>
  </si>
  <si>
    <t>6*0,8*0,3*1,7</t>
  </si>
  <si>
    <t>979 08-2219</t>
  </si>
  <si>
    <t>Příplatek ZKD 1 km u vodorovné dopravy suti po suchu do 1 km</t>
  </si>
  <si>
    <t>Poplatek za recyklaci suti</t>
  </si>
  <si>
    <t>Poplatek za uložení na skládku (skládkovné)</t>
  </si>
  <si>
    <t>121 10-1102</t>
  </si>
  <si>
    <t>Sejmutí ornice s přemístěním na vzdálenost do 100 m</t>
  </si>
  <si>
    <t>162 50-1101</t>
  </si>
  <si>
    <t>Vodorovné přemístění do 2500 m výkopku/sypaniny z horniny tř. 1 až 4</t>
  </si>
  <si>
    <t>167 10-1101</t>
  </si>
  <si>
    <t>Nakládání výkopku z hornin tř. 1 až 4 do 100 m3</t>
  </si>
  <si>
    <t>171 20-1201</t>
  </si>
  <si>
    <t>Uložení sypaniny na skládky</t>
  </si>
  <si>
    <t>Mezideponie</t>
  </si>
  <si>
    <t>18</t>
  </si>
  <si>
    <t>Povrchové úpravy terénu</t>
  </si>
  <si>
    <t>180 40-2111</t>
  </si>
  <si>
    <t>Založení parkového trávníku výsevem v rovině a ve svahu do 1:5</t>
  </si>
  <si>
    <t>1/1</t>
  </si>
  <si>
    <t>Travní semeno - parková směs</t>
  </si>
  <si>
    <t>kg</t>
  </si>
  <si>
    <t>180 40-2112</t>
  </si>
  <si>
    <t>Založení parkového trávníku výsevem ve svahu do 1:2</t>
  </si>
  <si>
    <t>181 30-1102</t>
  </si>
  <si>
    <t>Rozprostření ornice tl vrstvy do 150 mm pl do 500 m2 v rovině nebo ve svahu do 1:5</t>
  </si>
  <si>
    <t>Doplnění ornice</t>
  </si>
  <si>
    <t>100*0,5</t>
  </si>
  <si>
    <t>3/1</t>
  </si>
  <si>
    <t>Dodávka zeminy vhodné k zúrodnění</t>
  </si>
  <si>
    <t>182 30-1122</t>
  </si>
  <si>
    <t>Rozprostření ornice pl do 500 m2 ve svahu přes 1:5 tl vrstvy do 150 mm</t>
  </si>
  <si>
    <t>182 00-1111</t>
  </si>
  <si>
    <t>Plošná úprava terénu zemina tř 1 až 4 nerovnosti do +/- 100 mm v rovinně a svahu do 1:5</t>
  </si>
  <si>
    <t>182 00-1122</t>
  </si>
  <si>
    <t>Plošná úprava terénu zemina tř 1 až 4 nerovnosti do +/- 150 mm ve svahu do 1:2</t>
  </si>
  <si>
    <t>183 40-3111</t>
  </si>
  <si>
    <t>Obdělání půdy nakopáním na hloubku do 0,1 m v rovině a svahu do 1:5</t>
  </si>
  <si>
    <t>183 40-3211</t>
  </si>
  <si>
    <t>Obdělání půdy nakopáním na hloubku do 0,1 m ve svahu do 1:2</t>
  </si>
  <si>
    <t>183 40-3153</t>
  </si>
  <si>
    <t>Obdělání půdy hrabáním v rovině a svahu do 1:5</t>
  </si>
  <si>
    <t>183 40-3253</t>
  </si>
  <si>
    <t>Obdělání půdy hrabáním ve svahu do 1:2</t>
  </si>
  <si>
    <t>184 80-2111</t>
  </si>
  <si>
    <t>Chemické odplevelení před založením kultury nad 20 m2 postřikem na široko v rovině a svahu do 1:5</t>
  </si>
  <si>
    <t>184 80-2211</t>
  </si>
  <si>
    <t>Chemické odplevelení před založením kultury nad 20 m2 postřikem na široko ve svahu do 1:2</t>
  </si>
  <si>
    <t>1858031R1</t>
  </si>
  <si>
    <t>Ošetření trávníku posečením a shrabáním v rovině a svahu do 1:5</t>
  </si>
  <si>
    <t>100*6</t>
  </si>
  <si>
    <t>1858031R2</t>
  </si>
  <si>
    <t>Ošetření trávníku posečením a shrabáním ve svahu do 1:2</t>
  </si>
  <si>
    <t>2</t>
  </si>
  <si>
    <t>Zvláštní zakládání, základy, zpevňování hornin</t>
  </si>
  <si>
    <t>275 35-3112</t>
  </si>
  <si>
    <t>Bednění kotevních otvorů v základových patkách průřezu do 0,02 m2 hl 1 m</t>
  </si>
  <si>
    <t>22+11+6</t>
  </si>
  <si>
    <t>275 31-3711</t>
  </si>
  <si>
    <t>Základové patky z betonu tř. C 20/25</t>
  </si>
  <si>
    <t>274 35-3102</t>
  </si>
  <si>
    <t>Bednění kotevních otvorů v základových pásech průřezu do 0,01 m2 hl 0,5 m</t>
  </si>
  <si>
    <t>2+2</t>
  </si>
  <si>
    <t>274 31-4611</t>
  </si>
  <si>
    <t>Beton tř. C 16/20 základových pásů prostý protiagresívní</t>
  </si>
  <si>
    <t>Základy oplocení</t>
  </si>
  <si>
    <t>1,15*0,3*2,5+0,95*0,3*16,70</t>
  </si>
  <si>
    <t>274 35-1215</t>
  </si>
  <si>
    <t>Zřízení bednění stěn základových pásů</t>
  </si>
  <si>
    <t>2*0,25*2,5</t>
  </si>
  <si>
    <t>274 35-1216</t>
  </si>
  <si>
    <t>Odstranění bednění stěn základových pásů</t>
  </si>
  <si>
    <t>1,250  'Viz  2/5 (274351215)'</t>
  </si>
  <si>
    <t>21</t>
  </si>
  <si>
    <t>Úprava podloží a základové spáry</t>
  </si>
  <si>
    <t>56123101R</t>
  </si>
  <si>
    <t>Vápenná nebo cementová stabilizace tl 500 mm</t>
  </si>
  <si>
    <t>3</t>
  </si>
  <si>
    <t>Svislé a kompletní konstrukce</t>
  </si>
  <si>
    <t>348 94-1112</t>
  </si>
  <si>
    <t>Osazování rámového oplocení na MC v rámu 2500 mm</t>
  </si>
  <si>
    <t>Přemístění stávajícího oplocení</t>
  </si>
  <si>
    <t>1,5+1</t>
  </si>
  <si>
    <t>Úprava rámu stávajícího oplocení-kompletní</t>
  </si>
  <si>
    <t>ks</t>
  </si>
  <si>
    <t>338 17-1122</t>
  </si>
  <si>
    <t>Osazování sloupků a vzpěr plotových ocelových v 2,6 m se zabetonováním</t>
  </si>
  <si>
    <t>Sloupky oplocení</t>
  </si>
  <si>
    <t>22</t>
  </si>
  <si>
    <t>Vzpěrky</t>
  </si>
  <si>
    <t>2/1</t>
  </si>
  <si>
    <t>PC1</t>
  </si>
  <si>
    <t>Sloupek průběžný-kompletní, vč.povrchové úpravy poplastováním, dl. 2,25 m</t>
  </si>
  <si>
    <t>2/2</t>
  </si>
  <si>
    <t>PC2</t>
  </si>
  <si>
    <t>Vzpěrka oplocení-kompletní, vč.poplastování, dl. 2,00 m</t>
  </si>
  <si>
    <t>3489411R2</t>
  </si>
  <si>
    <t>Osazování drátěného oplocení v. 2,00 m</t>
  </si>
  <si>
    <t>52</t>
  </si>
  <si>
    <t>Drátěné pletivo v 1,75 m, potah PVC</t>
  </si>
  <si>
    <t>bm</t>
  </si>
  <si>
    <t>3/2</t>
  </si>
  <si>
    <t>Drát napínací 3,15 mm</t>
  </si>
  <si>
    <t>3/3</t>
  </si>
  <si>
    <t>PC3</t>
  </si>
  <si>
    <t>Předběžně, drát vázací 1,6 mm</t>
  </si>
  <si>
    <t>3/4</t>
  </si>
  <si>
    <t>PC4</t>
  </si>
  <si>
    <t>Napínač</t>
  </si>
  <si>
    <t>4</t>
  </si>
  <si>
    <t>Vodorovné konstrukce</t>
  </si>
  <si>
    <t>451 57-1110</t>
  </si>
  <si>
    <t>Lože kabelů z písku nebo štěrkopísku tloušťky 5 cm bez zakrytí šířky do 65 cm</t>
  </si>
  <si>
    <t>26-7-4</t>
  </si>
  <si>
    <t>45996111R</t>
  </si>
  <si>
    <t>Krytí kabelu folií v šířce 15 cm - včetně dodávky folie</t>
  </si>
  <si>
    <t>5</t>
  </si>
  <si>
    <t>Komunikace</t>
  </si>
  <si>
    <t>564 81-1111</t>
  </si>
  <si>
    <t>Podklad ze štěrkodrtě ŠD tl 50 mm</t>
  </si>
  <si>
    <t>Frakce 0-32</t>
  </si>
  <si>
    <t>710</t>
  </si>
  <si>
    <t>56496131R</t>
  </si>
  <si>
    <t>Podklad z betonového kameniva (recyklát fr. 0-63) tl 200 mm</t>
  </si>
  <si>
    <t>573 11-1113</t>
  </si>
  <si>
    <t>Postřik živičný infiltrační s posypem z asfaltu množství 1,5 kg/m2</t>
  </si>
  <si>
    <t>573 21-1111</t>
  </si>
  <si>
    <t>Postřik živičný spojovací z asfaltu v množství do 0,70 kg/m2</t>
  </si>
  <si>
    <t>710+12</t>
  </si>
  <si>
    <t>57714511R</t>
  </si>
  <si>
    <t>Asfaltový beton vrstva ložní ACL 16+) tl 50 mm</t>
  </si>
  <si>
    <t>57714412R</t>
  </si>
  <si>
    <t>Asfaltový beton vrstva obrusná ACO 11  tl 50 mm</t>
  </si>
  <si>
    <t>566 90-3112</t>
  </si>
  <si>
    <t>Vyspravení podkladu po překopech kamenivem hrubým drceným</t>
  </si>
  <si>
    <t>0,8*6*0,3</t>
  </si>
  <si>
    <t>566 90-4112</t>
  </si>
  <si>
    <t>Vyspravení podkladu po překopech obalovaným kamenivem ACP (OK)</t>
  </si>
  <si>
    <t>0,8*6*0,06</t>
  </si>
  <si>
    <t>572 34-1111</t>
  </si>
  <si>
    <t>Vyspravení krytu vozovky po překopech asfaltovým betonem ACO (AB) tl 50 mm</t>
  </si>
  <si>
    <t>0,8*6</t>
  </si>
  <si>
    <t>599 14-1111</t>
  </si>
  <si>
    <t>Vyplnění spár mezi silničními dílci živičnou zálivkou</t>
  </si>
  <si>
    <t>Úprava spáry mezi stávající a novou živičnou konstrukcí</t>
  </si>
  <si>
    <t>50+2*6</t>
  </si>
  <si>
    <t>8</t>
  </si>
  <si>
    <t>Trubní vedení</t>
  </si>
  <si>
    <t>871 31-3121</t>
  </si>
  <si>
    <t>Montáž potrubí z kanalizačních trub z PVC otevřený výkop sklon do 20 % DN 150</t>
  </si>
  <si>
    <t>Kabelové chráničky po zpev.plochami</t>
  </si>
  <si>
    <t>7+4</t>
  </si>
  <si>
    <t>Trouba plastová DN 150</t>
  </si>
  <si>
    <t>9</t>
  </si>
  <si>
    <t>Ostatní konstrukce a práce bourací, přesun hmot, lešení</t>
  </si>
  <si>
    <t>917 86-2111</t>
  </si>
  <si>
    <t>Osazení chodníkového obrubníku betonového stojatého s boční opěrou do lože z betonu prostého</t>
  </si>
  <si>
    <t>Obrubníky 150/250</t>
  </si>
  <si>
    <t>82</t>
  </si>
  <si>
    <t>Obrubníky 150/150</t>
  </si>
  <si>
    <t>35</t>
  </si>
  <si>
    <t>Obrubník betonový silniční ABO 2-15 100x15x25 cm</t>
  </si>
  <si>
    <t>1/2</t>
  </si>
  <si>
    <t>Obrubník betonový silniční nájezdový Standard 100x15x15 cm</t>
  </si>
  <si>
    <t>1/3</t>
  </si>
  <si>
    <t>Obrubník betonový silniční přechodový L + P Standard 100x15x15-25 cm</t>
  </si>
  <si>
    <t>919 73-1122</t>
  </si>
  <si>
    <t>Zarovnání styčné plochy podkladu nebo krytu živičného tl do 100 mm</t>
  </si>
  <si>
    <t>41+7</t>
  </si>
  <si>
    <t>348 10-1210</t>
  </si>
  <si>
    <t>Osazení vrat a vrátek k oplocení na ocelové sloupky do 2 m2</t>
  </si>
  <si>
    <t>Vrátka ocel.z uzvař.profilů, výplň svař.pletivo, pozink.+PVC, š.1,0 m, v. 1,75 m-kompl.</t>
  </si>
  <si>
    <t>348 10-1260</t>
  </si>
  <si>
    <t>Osazení vrat a vrátek k oplocení na ocelové sloupky do 15 m2</t>
  </si>
  <si>
    <t>4/1</t>
  </si>
  <si>
    <t>Brána kovová dvojkř. z uzavř.profilů, výpl. pletivo. pozink.+ PVC, 3000x1750 mm</t>
  </si>
  <si>
    <t>Montáž (vč,.dopravy) elektrického pohonu brány s ovl.čipy-kompletní</t>
  </si>
  <si>
    <t>5/1</t>
  </si>
  <si>
    <t>El.pohon dvoj.brány - kompletní, vč. 30 ks ovládacích čipů</t>
  </si>
  <si>
    <t>Kabel silový-typ viz.požadavek dodavatele brány</t>
  </si>
  <si>
    <t>26</t>
  </si>
  <si>
    <t>Zřízení napojovacího místa na obejktu vrátnice-kompletní</t>
  </si>
  <si>
    <t>915 11-1111</t>
  </si>
  <si>
    <t>Vodorovné dopravní značení šířky 125 mm bílou barvou dělící čáry souvislé</t>
  </si>
  <si>
    <t>8*5+16*4,5</t>
  </si>
  <si>
    <t>915 61-1111</t>
  </si>
  <si>
    <t>Předznačení vodorovného liniového značení</t>
  </si>
  <si>
    <t>112,000  'Viz  9/9 (915111111)'</t>
  </si>
  <si>
    <t>99</t>
  </si>
  <si>
    <t>Přesun hmot</t>
  </si>
  <si>
    <t>998 22-5111</t>
  </si>
  <si>
    <t>Přesun hmot pro pozemní komunikace s krytem z kamene, monolitickým betonovým nebo živičným</t>
  </si>
  <si>
    <t>CÚ 2012/1</t>
  </si>
  <si>
    <t>ZOO a zámek Lešná</t>
  </si>
  <si>
    <t>M.Sedlářová</t>
  </si>
  <si>
    <t>Ing.L.Alster</t>
  </si>
  <si>
    <t>DPH 21%</t>
  </si>
  <si>
    <t>DPH ze specifikací 15%</t>
  </si>
  <si>
    <t>DPH ze specifikací 21%</t>
  </si>
  <si>
    <t>pol.1 x 0,5</t>
  </si>
  <si>
    <t>viz 1/9</t>
  </si>
  <si>
    <t>30x3x0,15</t>
  </si>
  <si>
    <t>30x3x15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</si>
</sst>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"/>
  </numFmts>
  <fonts count="15" x14ac:knownFonts="1">
    <font>
      <sz val="10"/>
      <name val="Arial CE"/>
      <charset val="238"/>
    </font>
    <font>
      <sz val="10"/>
      <name val="Arial CE"/>
      <family val="2"/>
      <charset val="238"/>
    </font>
    <font>
      <i/>
      <sz val="10"/>
      <color indexed="62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1"/>
      <name val="Arial CE"/>
      <family val="2"/>
      <charset val="238"/>
    </font>
    <font>
      <i/>
      <sz val="10"/>
      <color indexed="1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1">
    <xf numFmtId="0" fontId="0" fillId="0" borderId="0"/>
    <xf numFmtId="4" fontId="1" fillId="0" borderId="0" applyBorder="0" applyProtection="0">
      <protection locked="0"/>
    </xf>
    <xf numFmtId="4" fontId="1" fillId="2" borderId="0"/>
    <xf numFmtId="49" fontId="2" fillId="2" borderId="0">
      <alignment horizontal="right"/>
    </xf>
    <xf numFmtId="49" fontId="3" fillId="0" borderId="0" applyBorder="0" applyProtection="0">
      <alignment horizontal="center"/>
      <protection locked="0"/>
    </xf>
    <xf numFmtId="49" fontId="1" fillId="0" borderId="1" applyBorder="0" applyProtection="0">
      <alignment horizontal="left"/>
    </xf>
    <xf numFmtId="49" fontId="4" fillId="0" borderId="0" applyProtection="0"/>
    <xf numFmtId="3" fontId="5" fillId="0" borderId="2" applyFill="0" applyBorder="0">
      <alignment vertical="center"/>
    </xf>
    <xf numFmtId="164" fontId="1" fillId="0" borderId="0" applyBorder="0" applyProtection="0"/>
    <xf numFmtId="164" fontId="1" fillId="2" borderId="0" applyBorder="0"/>
    <xf numFmtId="49" fontId="1" fillId="0" borderId="1" applyBorder="0" applyProtection="0">
      <alignment horizontal="left"/>
    </xf>
    <xf numFmtId="164" fontId="1" fillId="0" borderId="0" applyBorder="0" applyProtection="0"/>
    <xf numFmtId="49" fontId="3" fillId="0" borderId="0" applyBorder="0" applyProtection="0"/>
    <xf numFmtId="0" fontId="1" fillId="0" borderId="1" applyBorder="0" applyProtection="0">
      <alignment horizontal="left"/>
      <protection locked="0"/>
    </xf>
    <xf numFmtId="0" fontId="5" fillId="0" borderId="0" applyBorder="0" applyProtection="0">
      <alignment horizontal="left"/>
    </xf>
    <xf numFmtId="0" fontId="11" fillId="0" borderId="3" applyBorder="0">
      <alignment horizontal="left" vertical="center"/>
    </xf>
    <xf numFmtId="49" fontId="1" fillId="0" borderId="0" applyBorder="0" applyProtection="0">
      <alignment horizontal="center"/>
    </xf>
    <xf numFmtId="164" fontId="1" fillId="0" borderId="0">
      <protection locked="0"/>
    </xf>
    <xf numFmtId="10" fontId="1" fillId="0" borderId="0" applyProtection="0"/>
    <xf numFmtId="0" fontId="1" fillId="0" borderId="4" applyProtection="0">
      <alignment horizontal="center"/>
    </xf>
    <xf numFmtId="0" fontId="1" fillId="0" borderId="0" applyProtection="0"/>
    <xf numFmtId="4" fontId="1" fillId="0" borderId="5" applyProtection="0"/>
    <xf numFmtId="164" fontId="1" fillId="0" borderId="5"/>
    <xf numFmtId="164" fontId="5" fillId="2" borderId="0" applyBorder="0"/>
    <xf numFmtId="4" fontId="5" fillId="2" borderId="0" applyBorder="0"/>
    <xf numFmtId="49" fontId="5" fillId="0" borderId="3" applyNumberFormat="0" applyBorder="0">
      <alignment horizontal="left" vertical="center"/>
    </xf>
    <xf numFmtId="0" fontId="10" fillId="2" borderId="0">
      <alignment horizontal="right"/>
    </xf>
    <xf numFmtId="0" fontId="5" fillId="0" borderId="0"/>
    <xf numFmtId="0" fontId="5" fillId="0" borderId="0">
      <alignment horizontal="center"/>
    </xf>
    <xf numFmtId="0" fontId="1" fillId="0" borderId="0"/>
    <xf numFmtId="4" fontId="1" fillId="2" borderId="0"/>
  </cellStyleXfs>
  <cellXfs count="242">
    <xf numFmtId="0" fontId="0" fillId="0" borderId="0" xfId="0"/>
    <xf numFmtId="4" fontId="1" fillId="0" borderId="5" xfId="21" applyProtection="1"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165" fontId="7" fillId="0" borderId="0" xfId="0" applyNumberFormat="1" applyFont="1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4" fontId="1" fillId="0" borderId="0" xfId="0" applyNumberFormat="1" applyFont="1" applyAlignment="1" applyProtection="1">
      <alignment horizontal="center"/>
    </xf>
    <xf numFmtId="0" fontId="1" fillId="0" borderId="6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165" fontId="1" fillId="0" borderId="7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0" fontId="1" fillId="0" borderId="8" xfId="0" applyFont="1" applyBorder="1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" fillId="0" borderId="1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Continuous"/>
      <protection locked="0"/>
    </xf>
    <xf numFmtId="0" fontId="1" fillId="0" borderId="11" xfId="0" applyFont="1" applyBorder="1" applyAlignment="1" applyProtection="1">
      <alignment horizontal="centerContinuous"/>
      <protection locked="0"/>
    </xf>
    <xf numFmtId="0" fontId="1" fillId="0" borderId="12" xfId="0" applyFont="1" applyBorder="1" applyAlignment="1" applyProtection="1">
      <alignment horizontal="centerContinuous"/>
      <protection locked="0"/>
    </xf>
    <xf numFmtId="0" fontId="1" fillId="0" borderId="13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" fillId="0" borderId="0" xfId="0" applyFont="1"/>
    <xf numFmtId="0" fontId="1" fillId="0" borderId="19" xfId="19" applyFont="1" applyBorder="1" applyProtection="1">
      <alignment horizontal="center"/>
      <protection locked="0"/>
    </xf>
    <xf numFmtId="0" fontId="1" fillId="0" borderId="0" xfId="20" applyFont="1" applyProtection="1">
      <protection locked="0"/>
    </xf>
    <xf numFmtId="164" fontId="1" fillId="0" borderId="5" xfId="22"/>
    <xf numFmtId="0" fontId="1" fillId="0" borderId="20" xfId="19" applyNumberFormat="1" applyFont="1" applyBorder="1" applyProtection="1">
      <alignment horizontal="center"/>
      <protection locked="0"/>
    </xf>
    <xf numFmtId="0" fontId="9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" xfId="0" applyNumberFormat="1" applyFont="1" applyBorder="1" applyProtection="1">
      <protection locked="0"/>
    </xf>
    <xf numFmtId="0" fontId="1" fillId="0" borderId="20" xfId="0" applyNumberFormat="1" applyFont="1" applyBorder="1" applyProtection="1">
      <protection locked="0"/>
    </xf>
    <xf numFmtId="0" fontId="5" fillId="0" borderId="24" xfId="0" applyFont="1" applyBorder="1"/>
    <xf numFmtId="0" fontId="5" fillId="0" borderId="2" xfId="0" applyFont="1" applyBorder="1"/>
    <xf numFmtId="0" fontId="1" fillId="0" borderId="0" xfId="0" applyNumberFormat="1" applyFont="1"/>
    <xf numFmtId="4" fontId="1" fillId="0" borderId="24" xfId="21" applyBorder="1"/>
    <xf numFmtId="4" fontId="1" fillId="0" borderId="25" xfId="21" applyBorder="1"/>
    <xf numFmtId="165" fontId="1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" xfId="0" applyBorder="1"/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64" fontId="0" fillId="0" borderId="0" xfId="0" applyNumberFormat="1"/>
    <xf numFmtId="0" fontId="8" fillId="0" borderId="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31" xfId="0" applyBorder="1"/>
    <xf numFmtId="0" fontId="11" fillId="0" borderId="26" xfId="15" applyBorder="1">
      <alignment horizontal="left" vertical="center"/>
    </xf>
    <xf numFmtId="0" fontId="11" fillId="0" borderId="32" xfId="15" applyBorder="1">
      <alignment horizontal="left" vertical="center"/>
    </xf>
    <xf numFmtId="3" fontId="5" fillId="0" borderId="2" xfId="7" applyBorder="1">
      <alignment vertical="center"/>
    </xf>
    <xf numFmtId="3" fontId="5" fillId="0" borderId="26" xfId="7" applyBorder="1">
      <alignment vertical="center"/>
    </xf>
    <xf numFmtId="3" fontId="5" fillId="0" borderId="32" xfId="7" applyBorder="1">
      <alignment vertical="center"/>
    </xf>
    <xf numFmtId="3" fontId="5" fillId="0" borderId="33" xfId="7" applyBorder="1">
      <alignment vertical="center"/>
    </xf>
    <xf numFmtId="3" fontId="5" fillId="0" borderId="34" xfId="7" applyBorder="1">
      <alignment vertical="center"/>
    </xf>
    <xf numFmtId="3" fontId="5" fillId="0" borderId="35" xfId="7" applyBorder="1">
      <alignment vertical="center"/>
    </xf>
    <xf numFmtId="3" fontId="5" fillId="0" borderId="36" xfId="7" applyBorder="1">
      <alignment vertical="center"/>
    </xf>
    <xf numFmtId="3" fontId="5" fillId="0" borderId="21" xfId="7" applyBorder="1">
      <alignment vertical="center"/>
    </xf>
    <xf numFmtId="0" fontId="11" fillId="0" borderId="30" xfId="0" applyFont="1" applyBorder="1" applyAlignment="1">
      <alignment vertical="top"/>
    </xf>
    <xf numFmtId="3" fontId="5" fillId="3" borderId="33" xfId="7" applyFill="1" applyBorder="1">
      <alignment vertical="center"/>
    </xf>
    <xf numFmtId="0" fontId="11" fillId="0" borderId="3" xfId="15" applyBorder="1" applyAlignment="1">
      <alignment horizontal="left" vertical="center"/>
    </xf>
    <xf numFmtId="0" fontId="11" fillId="0" borderId="28" xfId="15" applyBorder="1" applyAlignment="1">
      <alignment horizontal="left" vertical="center"/>
    </xf>
    <xf numFmtId="0" fontId="11" fillId="0" borderId="29" xfId="15" applyBorder="1" applyAlignment="1">
      <alignment horizontal="left" vertical="center"/>
    </xf>
    <xf numFmtId="0" fontId="11" fillId="0" borderId="30" xfId="15" applyBorder="1" applyAlignment="1">
      <alignment horizontal="left" vertical="center"/>
    </xf>
    <xf numFmtId="0" fontId="11" fillId="0" borderId="13" xfId="15" applyBorder="1" applyAlignment="1">
      <alignment horizontal="left" vertical="center"/>
    </xf>
    <xf numFmtId="0" fontId="11" fillId="0" borderId="11" xfId="15" applyBorder="1" applyAlignment="1">
      <alignment horizontal="left" vertical="center"/>
    </xf>
    <xf numFmtId="0" fontId="11" fillId="0" borderId="2" xfId="15" applyBorder="1">
      <alignment horizontal="left" vertical="center"/>
    </xf>
    <xf numFmtId="0" fontId="11" fillId="0" borderId="37" xfId="15" applyBorder="1">
      <alignment horizontal="left" vertical="center"/>
    </xf>
    <xf numFmtId="0" fontId="11" fillId="0" borderId="38" xfId="15" applyBorder="1">
      <alignment horizontal="left" vertical="center"/>
    </xf>
    <xf numFmtId="0" fontId="12" fillId="0" borderId="0" xfId="0" applyFont="1" applyBorder="1" applyAlignment="1">
      <alignment horizontal="right"/>
    </xf>
    <xf numFmtId="3" fontId="5" fillId="0" borderId="12" xfId="7" applyBorder="1">
      <alignment vertical="center"/>
    </xf>
    <xf numFmtId="3" fontId="5" fillId="0" borderId="39" xfId="7" applyBorder="1">
      <alignment vertical="center"/>
    </xf>
    <xf numFmtId="49" fontId="3" fillId="0" borderId="0" xfId="4" applyProtection="1">
      <alignment horizontal="center"/>
    </xf>
    <xf numFmtId="49" fontId="3" fillId="0" borderId="0" xfId="12"/>
    <xf numFmtId="0" fontId="5" fillId="0" borderId="0" xfId="28">
      <alignment horizontal="center"/>
    </xf>
    <xf numFmtId="0" fontId="5" fillId="0" borderId="0" xfId="27"/>
    <xf numFmtId="0" fontId="1" fillId="0" borderId="0" xfId="13" applyBorder="1" applyProtection="1">
      <alignment horizontal="left"/>
    </xf>
    <xf numFmtId="49" fontId="1" fillId="0" borderId="0" xfId="10" applyBorder="1">
      <alignment horizontal="left"/>
    </xf>
    <xf numFmtId="164" fontId="1" fillId="0" borderId="0" xfId="11"/>
    <xf numFmtId="164" fontId="1" fillId="0" borderId="0" xfId="8"/>
    <xf numFmtId="164" fontId="1" fillId="2" borderId="0" xfId="9"/>
    <xf numFmtId="4" fontId="1" fillId="0" borderId="0" xfId="1" applyProtection="1"/>
    <xf numFmtId="4" fontId="1" fillId="2" borderId="0" xfId="2"/>
    <xf numFmtId="49" fontId="1" fillId="0" borderId="0" xfId="16">
      <alignment horizontal="center"/>
    </xf>
    <xf numFmtId="49" fontId="1" fillId="0" borderId="0" xfId="5" applyBorder="1">
      <alignment horizontal="left"/>
    </xf>
    <xf numFmtId="0" fontId="1" fillId="0" borderId="0" xfId="29"/>
    <xf numFmtId="49" fontId="1" fillId="0" borderId="0" xfId="16" quotePrefix="1">
      <alignment horizontal="center"/>
    </xf>
    <xf numFmtId="49" fontId="4" fillId="0" borderId="0" xfId="6"/>
    <xf numFmtId="0" fontId="5" fillId="0" borderId="0" xfId="14">
      <alignment horizontal="left"/>
    </xf>
    <xf numFmtId="164" fontId="5" fillId="2" borderId="0" xfId="23"/>
    <xf numFmtId="4" fontId="5" fillId="2" borderId="0" xfId="24"/>
    <xf numFmtId="0" fontId="1" fillId="0" borderId="4" xfId="19" applyProtection="1">
      <alignment horizontal="center"/>
      <protection locked="0"/>
    </xf>
    <xf numFmtId="0" fontId="1" fillId="0" borderId="0" xfId="20" applyProtection="1">
      <protection locked="0"/>
    </xf>
    <xf numFmtId="4" fontId="1" fillId="0" borderId="4" xfId="1" applyBorder="1" applyProtection="1">
      <protection locked="0"/>
    </xf>
    <xf numFmtId="0" fontId="10" fillId="2" borderId="0" xfId="26">
      <alignment horizontal="right"/>
    </xf>
    <xf numFmtId="2" fontId="7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40" xfId="0" applyFont="1" applyBorder="1" applyAlignment="1" applyProtection="1">
      <protection locked="0"/>
    </xf>
    <xf numFmtId="0" fontId="1" fillId="0" borderId="40" xfId="0" applyFont="1" applyBorder="1" applyAlignment="1"/>
    <xf numFmtId="0" fontId="1" fillId="0" borderId="0" xfId="0" applyNumberFormat="1" applyFont="1" applyAlignment="1"/>
    <xf numFmtId="0" fontId="9" fillId="0" borderId="0" xfId="0" applyNumberFormat="1" applyFont="1" applyAlignment="1"/>
    <xf numFmtId="0" fontId="11" fillId="0" borderId="41" xfId="15" applyBorder="1">
      <alignment horizontal="left" vertical="center"/>
    </xf>
    <xf numFmtId="0" fontId="11" fillId="0" borderId="42" xfId="15" applyBorder="1">
      <alignment horizontal="left" vertical="center"/>
    </xf>
    <xf numFmtId="0" fontId="11" fillId="0" borderId="28" xfId="15" applyBorder="1">
      <alignment horizontal="left" vertic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41" xfId="25" applyNumberFormat="1" applyBorder="1">
      <alignment horizontal="left" vertical="center"/>
    </xf>
    <xf numFmtId="0" fontId="5" fillId="0" borderId="42" xfId="25" applyNumberFormat="1" applyBorder="1">
      <alignment horizontal="left" vertical="center"/>
    </xf>
    <xf numFmtId="0" fontId="5" fillId="0" borderId="28" xfId="25" applyNumberFormat="1" applyBorder="1">
      <alignment horizontal="left" vertical="center"/>
    </xf>
    <xf numFmtId="0" fontId="5" fillId="0" borderId="26" xfId="25" applyNumberFormat="1" applyBorder="1">
      <alignment horizontal="left" vertical="center"/>
    </xf>
    <xf numFmtId="0" fontId="12" fillId="0" borderId="41" xfId="0" applyFont="1" applyBorder="1" applyAlignment="1">
      <alignment horizontal="right"/>
    </xf>
    <xf numFmtId="0" fontId="12" fillId="0" borderId="42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0" fillId="0" borderId="45" xfId="0" applyBorder="1" applyAlignment="1"/>
    <xf numFmtId="0" fontId="0" fillId="0" borderId="42" xfId="0" applyBorder="1" applyAlignment="1"/>
    <xf numFmtId="0" fontId="8" fillId="0" borderId="46" xfId="15" applyFont="1" applyBorder="1" applyAlignment="1">
      <alignment horizontal="center" vertical="center"/>
    </xf>
    <xf numFmtId="0" fontId="8" fillId="0" borderId="30" xfId="15" applyFont="1" applyBorder="1" applyAlignment="1">
      <alignment horizontal="center" vertical="center"/>
    </xf>
    <xf numFmtId="0" fontId="8" fillId="0" borderId="47" xfId="15" applyFont="1" applyBorder="1" applyAlignment="1">
      <alignment horizontal="center" vertical="center"/>
    </xf>
    <xf numFmtId="0" fontId="8" fillId="0" borderId="11" xfId="15" applyFont="1" applyBorder="1" applyAlignment="1">
      <alignment horizontal="center" vertical="center"/>
    </xf>
    <xf numFmtId="0" fontId="5" fillId="0" borderId="47" xfId="25" applyNumberFormat="1" applyBorder="1">
      <alignment horizontal="left" vertical="center"/>
    </xf>
    <xf numFmtId="0" fontId="5" fillId="0" borderId="10" xfId="25" applyNumberFormat="1" applyBorder="1">
      <alignment horizontal="left" vertical="center"/>
    </xf>
    <xf numFmtId="0" fontId="5" fillId="0" borderId="12" xfId="25" applyNumberFormat="1" applyBorder="1">
      <alignment horizontal="left" vertical="center"/>
    </xf>
    <xf numFmtId="0" fontId="5" fillId="0" borderId="48" xfId="25" applyNumberFormat="1" applyBorder="1">
      <alignment horizontal="left" vertical="center"/>
    </xf>
    <xf numFmtId="0" fontId="8" fillId="0" borderId="55" xfId="15" applyFont="1" applyBorder="1" applyAlignment="1">
      <alignment horizontal="center" vertical="center"/>
    </xf>
    <xf numFmtId="0" fontId="8" fillId="0" borderId="7" xfId="15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1" fillId="0" borderId="41" xfId="15" applyBorder="1" applyAlignment="1">
      <alignment horizontal="center" vertical="center"/>
    </xf>
    <xf numFmtId="0" fontId="11" fillId="0" borderId="48" xfId="15" applyBorder="1" applyAlignment="1">
      <alignment horizontal="center" vertical="center"/>
    </xf>
    <xf numFmtId="0" fontId="12" fillId="0" borderId="41" xfId="25" applyNumberFormat="1" applyFont="1" applyBorder="1">
      <alignment horizontal="left" vertical="center"/>
    </xf>
    <xf numFmtId="0" fontId="12" fillId="0" borderId="48" xfId="25" applyNumberFormat="1" applyFont="1" applyBorder="1">
      <alignment horizontal="left" vertical="center"/>
    </xf>
    <xf numFmtId="0" fontId="5" fillId="0" borderId="43" xfId="25" applyNumberFormat="1" applyBorder="1">
      <alignment horizontal="left" vertical="center"/>
    </xf>
    <xf numFmtId="0" fontId="5" fillId="0" borderId="44" xfId="25" applyNumberFormat="1" applyBorder="1">
      <alignment horizontal="left" vertical="center"/>
    </xf>
    <xf numFmtId="0" fontId="5" fillId="0" borderId="18" xfId="25" applyNumberFormat="1" applyBorder="1">
      <alignment horizontal="left" vertical="center"/>
    </xf>
    <xf numFmtId="0" fontId="13" fillId="2" borderId="49" xfId="0" applyFont="1" applyFill="1" applyBorder="1" applyAlignment="1" applyProtection="1">
      <alignment horizontal="center" vertical="center"/>
      <protection locked="0"/>
    </xf>
    <xf numFmtId="0" fontId="13" fillId="2" borderId="50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5" fillId="0" borderId="17" xfId="25" applyNumberFormat="1" applyBorder="1">
      <alignment horizontal="left" vertical="center"/>
    </xf>
    <xf numFmtId="0" fontId="11" fillId="0" borderId="28" xfId="15" applyBorder="1" applyAlignment="1">
      <alignment horizontal="center" vertical="center"/>
    </xf>
    <xf numFmtId="3" fontId="5" fillId="0" borderId="26" xfId="7" applyBorder="1">
      <alignment vertical="center"/>
    </xf>
    <xf numFmtId="0" fontId="8" fillId="0" borderId="54" xfId="0" applyFont="1" applyBorder="1"/>
    <xf numFmtId="0" fontId="8" fillId="0" borderId="40" xfId="0" applyFont="1" applyBorder="1"/>
    <xf numFmtId="0" fontId="8" fillId="0" borderId="15" xfId="0" applyFont="1" applyBorder="1"/>
    <xf numFmtId="0" fontId="11" fillId="0" borderId="46" xfId="0" applyFont="1" applyBorder="1" applyAlignment="1"/>
    <xf numFmtId="0" fontId="11" fillId="0" borderId="30" xfId="0" applyFont="1" applyBorder="1" applyAlignment="1"/>
    <xf numFmtId="0" fontId="11" fillId="0" borderId="60" xfId="0" applyFont="1" applyBorder="1" applyAlignment="1"/>
    <xf numFmtId="0" fontId="11" fillId="0" borderId="5" xfId="0" applyFont="1" applyBorder="1" applyAlignment="1"/>
    <xf numFmtId="0" fontId="8" fillId="0" borderId="61" xfId="0" applyFont="1" applyBorder="1"/>
    <xf numFmtId="0" fontId="0" fillId="0" borderId="52" xfId="0" applyBorder="1" applyAlignment="1"/>
    <xf numFmtId="0" fontId="0" fillId="0" borderId="0" xfId="0" applyBorder="1" applyAlignment="1"/>
    <xf numFmtId="0" fontId="0" fillId="0" borderId="62" xfId="0" applyBorder="1"/>
    <xf numFmtId="0" fontId="0" fillId="0" borderId="10" xfId="0" applyBorder="1"/>
    <xf numFmtId="0" fontId="0" fillId="0" borderId="12" xfId="0" applyBorder="1"/>
    <xf numFmtId="0" fontId="11" fillId="0" borderId="26" xfId="0" applyFont="1" applyBorder="1"/>
    <xf numFmtId="0" fontId="11" fillId="0" borderId="41" xfId="0" applyFont="1" applyBorder="1"/>
    <xf numFmtId="0" fontId="11" fillId="0" borderId="35" xfId="0" applyFont="1" applyBorder="1"/>
    <xf numFmtId="0" fontId="11" fillId="0" borderId="26" xfId="15" applyBorder="1">
      <alignment horizontal="left" vertical="center"/>
    </xf>
    <xf numFmtId="0" fontId="11" fillId="0" borderId="26" xfId="15" applyFont="1" applyBorder="1">
      <alignment horizontal="left" vertical="center"/>
    </xf>
    <xf numFmtId="0" fontId="14" fillId="2" borderId="63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55" xfId="0" applyFont="1" applyFill="1" applyBorder="1" applyAlignment="1">
      <alignment horizontal="center"/>
    </xf>
    <xf numFmtId="0" fontId="14" fillId="2" borderId="64" xfId="0" applyFont="1" applyFill="1" applyBorder="1" applyAlignment="1">
      <alignment horizontal="center"/>
    </xf>
    <xf numFmtId="0" fontId="11" fillId="0" borderId="41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16" xfId="0" applyFont="1" applyBorder="1"/>
    <xf numFmtId="0" fontId="11" fillId="0" borderId="43" xfId="0" applyFont="1" applyBorder="1"/>
    <xf numFmtId="0" fontId="11" fillId="0" borderId="65" xfId="0" applyFont="1" applyBorder="1"/>
    <xf numFmtId="0" fontId="5" fillId="0" borderId="52" xfId="25" applyNumberFormat="1" applyBorder="1">
      <alignment horizontal="left" vertical="center"/>
    </xf>
    <xf numFmtId="0" fontId="5" fillId="0" borderId="0" xfId="25" applyNumberFormat="1" applyBorder="1">
      <alignment horizontal="left" vertical="center"/>
    </xf>
    <xf numFmtId="0" fontId="5" fillId="0" borderId="5" xfId="25" applyNumberFormat="1" applyBorder="1">
      <alignment horizontal="left" vertical="center"/>
    </xf>
    <xf numFmtId="0" fontId="11" fillId="0" borderId="52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8" fillId="0" borderId="43" xfId="0" applyFont="1" applyBorder="1"/>
    <xf numFmtId="0" fontId="8" fillId="0" borderId="44" xfId="0" applyFont="1" applyBorder="1"/>
    <xf numFmtId="0" fontId="8" fillId="0" borderId="17" xfId="0" applyFont="1" applyBorder="1"/>
    <xf numFmtId="0" fontId="8" fillId="0" borderId="41" xfId="0" applyFont="1" applyBorder="1"/>
    <xf numFmtId="0" fontId="8" fillId="0" borderId="42" xfId="0" applyFont="1" applyBorder="1"/>
    <xf numFmtId="0" fontId="8" fillId="0" borderId="28" xfId="0" applyFont="1" applyBorder="1"/>
    <xf numFmtId="0" fontId="12" fillId="0" borderId="16" xfId="0" applyFont="1" applyBorder="1" applyAlignment="1">
      <alignment horizontal="right"/>
    </xf>
    <xf numFmtId="0" fontId="12" fillId="0" borderId="43" xfId="0" applyFont="1" applyBorder="1" applyAlignment="1">
      <alignment horizontal="right"/>
    </xf>
    <xf numFmtId="0" fontId="5" fillId="0" borderId="66" xfId="25" applyNumberFormat="1" applyBorder="1">
      <alignment horizontal="left" vertical="center"/>
    </xf>
    <xf numFmtId="0" fontId="5" fillId="0" borderId="8" xfId="25" applyNumberFormat="1" applyBorder="1">
      <alignment horizontal="left" vertical="center"/>
    </xf>
    <xf numFmtId="0" fontId="5" fillId="0" borderId="67" xfId="25" applyNumberFormat="1" applyBorder="1">
      <alignment horizontal="left" vertical="center"/>
    </xf>
    <xf numFmtId="0" fontId="12" fillId="0" borderId="6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3" fontId="5" fillId="0" borderId="35" xfId="7" applyBorder="1">
      <alignment vertical="center"/>
    </xf>
    <xf numFmtId="0" fontId="11" fillId="0" borderId="35" xfId="15" applyFont="1" applyBorder="1">
      <alignment horizontal="left" vertical="center"/>
    </xf>
  </cellXfs>
  <cellStyles count="31">
    <cellStyle name="CenaJednPolozky" xfId="1"/>
    <cellStyle name="CenaPolozkyCelk" xfId="2"/>
    <cellStyle name="CenaPolozkyHZSCelk" xfId="3"/>
    <cellStyle name="CisloOddilu" xfId="4"/>
    <cellStyle name="CisloPolozky" xfId="5"/>
    <cellStyle name="CisloSpecif" xfId="6"/>
    <cellStyle name="Čísla v krycím listu" xfId="7"/>
    <cellStyle name="HmotnJednPolozky" xfId="8"/>
    <cellStyle name="HmotnPolozkyCelk" xfId="9"/>
    <cellStyle name="MJPolozky" xfId="10"/>
    <cellStyle name="MnozstviPolozky" xfId="11"/>
    <cellStyle name="NazevOddilu" xfId="12"/>
    <cellStyle name="NazevPolozky" xfId="13"/>
    <cellStyle name="NazevSouctuOddilu" xfId="14"/>
    <cellStyle name="Normální" xfId="0" builtinId="0"/>
    <cellStyle name="Pevné texty v krycím listu" xfId="15"/>
    <cellStyle name="PoradCisloPolozky" xfId="16"/>
    <cellStyle name="PorizovaniSkutecnosti" xfId="17"/>
    <cellStyle name="ProcentoPrirazPol" xfId="18"/>
    <cellStyle name="RekapCisloOdd" xfId="19"/>
    <cellStyle name="RekapNazOdd" xfId="20"/>
    <cellStyle name="RekapOddiluSoucet" xfId="21"/>
    <cellStyle name="RekapTonaz" xfId="22"/>
    <cellStyle name="SoucetHmotOddilu" xfId="23"/>
    <cellStyle name="SoucetMontaziOddilu" xfId="24"/>
    <cellStyle name="Text v krycím listu" xfId="25"/>
    <cellStyle name="TonazSute" xfId="26"/>
    <cellStyle name="VykazPolozka" xfId="27"/>
    <cellStyle name="VykazPorCisPolozky" xfId="28"/>
    <cellStyle name="VykazVzorec" xfId="29"/>
    <cellStyle name="VypocetSkutecnosti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K144"/>
  <sheetViews>
    <sheetView tabSelected="1" topLeftCell="A130" workbookViewId="0">
      <selection activeCell="E145" sqref="E145"/>
    </sheetView>
  </sheetViews>
  <sheetFormatPr defaultRowHeight="12.75" x14ac:dyDescent="0.2"/>
  <cols>
    <col min="1" max="1" width="5.7109375" customWidth="1"/>
    <col min="2" max="2" width="12.28515625" customWidth="1"/>
    <col min="3" max="3" width="45.85546875" customWidth="1"/>
    <col min="5" max="5" width="13.85546875" customWidth="1"/>
    <col min="6" max="6" width="12.5703125" customWidth="1"/>
    <col min="7" max="7" width="12.140625" customWidth="1"/>
    <col min="8" max="9" width="14.85546875" customWidth="1"/>
    <col min="10" max="10" width="13.85546875" customWidth="1"/>
    <col min="11" max="11" width="14.28515625" customWidth="1"/>
  </cols>
  <sheetData>
    <row r="1" spans="1:11" x14ac:dyDescent="0.2">
      <c r="A1" s="2" t="s">
        <v>16</v>
      </c>
      <c r="B1" s="2"/>
      <c r="C1" s="3"/>
      <c r="D1" s="3"/>
      <c r="E1" s="3"/>
      <c r="F1" s="4"/>
      <c r="G1" s="128"/>
      <c r="H1" s="129"/>
      <c r="I1" s="129"/>
      <c r="J1" s="129"/>
      <c r="K1" s="129"/>
    </row>
    <row r="2" spans="1:11" x14ac:dyDescent="0.2">
      <c r="A2" s="5" t="s">
        <v>31</v>
      </c>
      <c r="B2" s="5"/>
      <c r="C2" s="6" t="s">
        <v>85</v>
      </c>
      <c r="D2" s="7"/>
      <c r="E2" s="7"/>
      <c r="F2" s="6"/>
      <c r="G2" s="8" t="s">
        <v>29</v>
      </c>
      <c r="H2" s="130" t="s">
        <v>84</v>
      </c>
      <c r="I2" s="130"/>
      <c r="J2" s="130"/>
      <c r="K2" s="130"/>
    </row>
    <row r="3" spans="1:11" x14ac:dyDescent="0.2">
      <c r="A3" s="5" t="s">
        <v>28</v>
      </c>
      <c r="B3" s="5"/>
      <c r="C3" s="9" t="s">
        <v>87</v>
      </c>
      <c r="D3" s="7"/>
      <c r="E3" s="7"/>
      <c r="F3" s="6"/>
      <c r="G3" s="8" t="s">
        <v>30</v>
      </c>
      <c r="H3" s="131" t="s">
        <v>86</v>
      </c>
      <c r="I3" s="131"/>
      <c r="J3" s="131"/>
      <c r="K3" s="131"/>
    </row>
    <row r="4" spans="1:11" ht="13.5" thickBot="1" x14ac:dyDescent="0.25">
      <c r="A4" s="5" t="s">
        <v>1</v>
      </c>
      <c r="B4" s="5"/>
      <c r="C4" s="10">
        <v>42689</v>
      </c>
      <c r="D4" s="5"/>
      <c r="E4" s="5" t="s">
        <v>2</v>
      </c>
      <c r="F4" s="11"/>
      <c r="G4" s="12">
        <f>C4</f>
        <v>42689</v>
      </c>
      <c r="H4" s="132"/>
      <c r="I4" s="133"/>
      <c r="J4" s="133"/>
      <c r="K4" s="133"/>
    </row>
    <row r="5" spans="1:11" x14ac:dyDescent="0.2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x14ac:dyDescent="0.2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x14ac:dyDescent="0.2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 x14ac:dyDescent="0.25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1:11" ht="15" x14ac:dyDescent="0.25">
      <c r="B9" s="105" t="s">
        <v>88</v>
      </c>
      <c r="C9" s="106" t="s">
        <v>89</v>
      </c>
    </row>
    <row r="11" spans="1:11" x14ac:dyDescent="0.2">
      <c r="A11" s="116">
        <v>1</v>
      </c>
      <c r="B11" s="117" t="s">
        <v>90</v>
      </c>
      <c r="C11" s="109" t="s">
        <v>91</v>
      </c>
      <c r="D11" s="110" t="s">
        <v>92</v>
      </c>
      <c r="E11" s="111">
        <v>5.4</v>
      </c>
      <c r="F11" s="112">
        <v>0</v>
      </c>
      <c r="G11" s="113">
        <f t="shared" ref="G11:G25" si="0">E11*F11</f>
        <v>0</v>
      </c>
      <c r="I11" s="115"/>
      <c r="J11" s="114"/>
      <c r="K11" s="115">
        <f t="shared" ref="K11:K24" si="1">E11*J11</f>
        <v>0</v>
      </c>
    </row>
    <row r="12" spans="1:11" x14ac:dyDescent="0.2">
      <c r="A12" s="116">
        <v>2</v>
      </c>
      <c r="B12" s="117" t="s">
        <v>94</v>
      </c>
      <c r="C12" s="109" t="s">
        <v>95</v>
      </c>
      <c r="D12" s="110" t="s">
        <v>92</v>
      </c>
      <c r="E12" s="111">
        <v>2.7</v>
      </c>
      <c r="F12" s="112">
        <v>0</v>
      </c>
      <c r="G12" s="113">
        <f t="shared" si="0"/>
        <v>0</v>
      </c>
      <c r="I12" s="115"/>
      <c r="J12" s="114"/>
      <c r="K12" s="115">
        <f t="shared" si="1"/>
        <v>0</v>
      </c>
    </row>
    <row r="13" spans="1:11" x14ac:dyDescent="0.2">
      <c r="A13" s="116">
        <v>3</v>
      </c>
      <c r="B13" s="117" t="s">
        <v>96</v>
      </c>
      <c r="C13" s="109" t="s">
        <v>97</v>
      </c>
      <c r="D13" s="110" t="s">
        <v>92</v>
      </c>
      <c r="E13" s="111">
        <v>0.50700000000000001</v>
      </c>
      <c r="F13" s="112">
        <v>0</v>
      </c>
      <c r="G13" s="113">
        <f t="shared" si="0"/>
        <v>0</v>
      </c>
      <c r="I13" s="115"/>
      <c r="J13" s="114"/>
      <c r="K13" s="115">
        <f t="shared" si="1"/>
        <v>0</v>
      </c>
    </row>
    <row r="14" spans="1:11" x14ac:dyDescent="0.2">
      <c r="A14" s="116">
        <v>4</v>
      </c>
      <c r="B14" s="117" t="s">
        <v>100</v>
      </c>
      <c r="C14" s="109" t="s">
        <v>101</v>
      </c>
      <c r="D14" s="110" t="s">
        <v>92</v>
      </c>
      <c r="E14" s="111">
        <v>0.254</v>
      </c>
      <c r="F14" s="112">
        <v>0</v>
      </c>
      <c r="G14" s="113">
        <f t="shared" si="0"/>
        <v>0</v>
      </c>
      <c r="I14" s="115"/>
      <c r="J14" s="114"/>
      <c r="K14" s="115">
        <f t="shared" si="1"/>
        <v>0</v>
      </c>
    </row>
    <row r="15" spans="1:11" x14ac:dyDescent="0.2">
      <c r="A15" s="116">
        <v>5</v>
      </c>
      <c r="B15" s="117" t="s">
        <v>103</v>
      </c>
      <c r="C15" s="109" t="s">
        <v>104</v>
      </c>
      <c r="D15" s="110" t="s">
        <v>92</v>
      </c>
      <c r="E15" s="111">
        <v>16.64</v>
      </c>
      <c r="F15" s="112">
        <v>0</v>
      </c>
      <c r="G15" s="113">
        <f t="shared" si="0"/>
        <v>0</v>
      </c>
      <c r="I15" s="115"/>
      <c r="J15" s="114"/>
      <c r="K15" s="115">
        <f t="shared" si="1"/>
        <v>0</v>
      </c>
    </row>
    <row r="16" spans="1:11" x14ac:dyDescent="0.2">
      <c r="A16" s="116">
        <v>6</v>
      </c>
      <c r="B16" s="117" t="s">
        <v>107</v>
      </c>
      <c r="C16" s="109" t="s">
        <v>108</v>
      </c>
      <c r="D16" s="110" t="s">
        <v>92</v>
      </c>
      <c r="E16" s="111">
        <v>8.32</v>
      </c>
      <c r="F16" s="112">
        <v>0</v>
      </c>
      <c r="G16" s="113">
        <f t="shared" si="0"/>
        <v>0</v>
      </c>
      <c r="I16" s="115"/>
      <c r="J16" s="114"/>
      <c r="K16" s="115">
        <f t="shared" si="1"/>
        <v>0</v>
      </c>
    </row>
    <row r="17" spans="1:11" x14ac:dyDescent="0.2">
      <c r="A17" s="116">
        <v>7</v>
      </c>
      <c r="B17" s="117" t="s">
        <v>110</v>
      </c>
      <c r="C17" s="109" t="s">
        <v>111</v>
      </c>
      <c r="D17" s="110" t="s">
        <v>92</v>
      </c>
      <c r="E17" s="111">
        <v>2.4630000000000001</v>
      </c>
      <c r="F17" s="112">
        <v>0</v>
      </c>
      <c r="G17" s="113">
        <f t="shared" si="0"/>
        <v>0</v>
      </c>
      <c r="I17" s="115"/>
      <c r="J17" s="114"/>
      <c r="K17" s="115">
        <f t="shared" si="1"/>
        <v>0</v>
      </c>
    </row>
    <row r="18" spans="1:11" x14ac:dyDescent="0.2">
      <c r="A18" s="116">
        <v>8</v>
      </c>
      <c r="B18" s="117" t="s">
        <v>116</v>
      </c>
      <c r="C18" s="109" t="s">
        <v>117</v>
      </c>
      <c r="D18" s="110" t="s">
        <v>92</v>
      </c>
      <c r="E18" s="111">
        <v>1.232</v>
      </c>
      <c r="F18" s="112">
        <v>0</v>
      </c>
      <c r="G18" s="113">
        <f t="shared" si="0"/>
        <v>0</v>
      </c>
      <c r="I18" s="115"/>
      <c r="J18" s="114"/>
      <c r="K18" s="115">
        <f t="shared" si="1"/>
        <v>0</v>
      </c>
    </row>
    <row r="19" spans="1:11" x14ac:dyDescent="0.2">
      <c r="A19" s="116">
        <v>9</v>
      </c>
      <c r="B19" s="117" t="s">
        <v>119</v>
      </c>
      <c r="C19" s="109" t="s">
        <v>120</v>
      </c>
      <c r="D19" s="110" t="s">
        <v>92</v>
      </c>
      <c r="E19" s="111">
        <v>25.01</v>
      </c>
      <c r="F19" s="112">
        <v>0</v>
      </c>
      <c r="G19" s="113">
        <f t="shared" si="0"/>
        <v>0</v>
      </c>
      <c r="I19" s="115"/>
      <c r="J19" s="114"/>
      <c r="K19" s="115">
        <f t="shared" si="1"/>
        <v>0</v>
      </c>
    </row>
    <row r="20" spans="1:11" x14ac:dyDescent="0.2">
      <c r="A20" s="116">
        <v>10</v>
      </c>
      <c r="B20" s="117" t="s">
        <v>125</v>
      </c>
      <c r="C20" s="109" t="s">
        <v>126</v>
      </c>
      <c r="D20" s="110" t="s">
        <v>92</v>
      </c>
      <c r="E20" s="111">
        <v>25.01</v>
      </c>
      <c r="F20" s="112">
        <v>0</v>
      </c>
      <c r="G20" s="113">
        <f t="shared" si="0"/>
        <v>0</v>
      </c>
      <c r="I20" s="115"/>
      <c r="J20" s="114"/>
      <c r="K20" s="115">
        <f t="shared" si="1"/>
        <v>0</v>
      </c>
    </row>
    <row r="21" spans="1:11" x14ac:dyDescent="0.2">
      <c r="A21" s="116">
        <v>11</v>
      </c>
      <c r="B21" s="117" t="s">
        <v>127</v>
      </c>
      <c r="C21" s="109" t="s">
        <v>128</v>
      </c>
      <c r="D21" s="110" t="s">
        <v>21</v>
      </c>
      <c r="E21" s="111">
        <v>0</v>
      </c>
      <c r="F21" s="112">
        <v>0</v>
      </c>
      <c r="G21" s="113">
        <f t="shared" si="0"/>
        <v>0</v>
      </c>
      <c r="I21" s="115"/>
      <c r="J21" s="114"/>
      <c r="K21" s="115">
        <f t="shared" si="1"/>
        <v>0</v>
      </c>
    </row>
    <row r="22" spans="1:11" x14ac:dyDescent="0.2">
      <c r="A22" s="116">
        <v>13</v>
      </c>
      <c r="B22" s="117" t="s">
        <v>129</v>
      </c>
      <c r="C22" s="109" t="s">
        <v>130</v>
      </c>
      <c r="D22" s="110" t="s">
        <v>131</v>
      </c>
      <c r="E22" s="111">
        <v>0</v>
      </c>
      <c r="F22" s="112">
        <v>0</v>
      </c>
      <c r="G22" s="113">
        <f t="shared" si="0"/>
        <v>0</v>
      </c>
      <c r="I22" s="115"/>
      <c r="J22" s="114"/>
      <c r="K22" s="115">
        <f t="shared" si="1"/>
        <v>0</v>
      </c>
    </row>
    <row r="23" spans="1:11" x14ac:dyDescent="0.2">
      <c r="A23" s="116">
        <v>14</v>
      </c>
      <c r="B23" s="117" t="s">
        <v>133</v>
      </c>
      <c r="C23" s="109" t="s">
        <v>134</v>
      </c>
      <c r="D23" s="110" t="s">
        <v>131</v>
      </c>
      <c r="E23" s="111">
        <v>0</v>
      </c>
      <c r="F23" s="112">
        <v>0</v>
      </c>
      <c r="G23" s="113">
        <f t="shared" si="0"/>
        <v>0</v>
      </c>
      <c r="I23" s="115"/>
      <c r="J23" s="114"/>
      <c r="K23" s="115">
        <f t="shared" si="1"/>
        <v>0</v>
      </c>
    </row>
    <row r="24" spans="1:11" x14ac:dyDescent="0.2">
      <c r="A24" s="116">
        <v>15</v>
      </c>
      <c r="B24" s="117" t="s">
        <v>135</v>
      </c>
      <c r="C24" s="109" t="s">
        <v>136</v>
      </c>
      <c r="D24" s="110" t="s">
        <v>92</v>
      </c>
      <c r="E24" s="111">
        <v>15.808</v>
      </c>
      <c r="F24" s="112">
        <v>0</v>
      </c>
      <c r="G24" s="113">
        <f t="shared" si="0"/>
        <v>0</v>
      </c>
      <c r="I24" s="115"/>
      <c r="J24" s="114"/>
      <c r="K24" s="115">
        <f t="shared" si="1"/>
        <v>0</v>
      </c>
    </row>
    <row r="25" spans="1:11" x14ac:dyDescent="0.2">
      <c r="A25" s="119" t="s">
        <v>138</v>
      </c>
      <c r="B25" s="120">
        <v>5833713100</v>
      </c>
      <c r="C25" s="109" t="s">
        <v>139</v>
      </c>
      <c r="D25" s="110" t="s">
        <v>140</v>
      </c>
      <c r="E25" s="111">
        <v>19.446000000000002</v>
      </c>
      <c r="F25" s="112">
        <v>1.67</v>
      </c>
      <c r="G25" s="113">
        <f t="shared" si="0"/>
        <v>32.474820000000001</v>
      </c>
      <c r="H25" s="114"/>
      <c r="I25" s="115">
        <f>E25*H25</f>
        <v>0</v>
      </c>
      <c r="K25" s="115"/>
    </row>
    <row r="26" spans="1:11" x14ac:dyDescent="0.2">
      <c r="C26" s="121" t="str">
        <f>CONCATENATE(B9," celkem")</f>
        <v>1 celkem</v>
      </c>
      <c r="G26" s="122">
        <f>SUBTOTAL(9,G11:G25)</f>
        <v>32.474820000000001</v>
      </c>
      <c r="I26" s="123">
        <f>SUBTOTAL(9,I11:I25)</f>
        <v>0</v>
      </c>
      <c r="K26" s="123">
        <f>SUBTOTAL(9,K11:K25)</f>
        <v>0</v>
      </c>
    </row>
    <row r="28" spans="1:11" ht="15" x14ac:dyDescent="0.25">
      <c r="B28" s="105" t="s">
        <v>141</v>
      </c>
      <c r="C28" s="106" t="s">
        <v>142</v>
      </c>
    </row>
    <row r="30" spans="1:11" x14ac:dyDescent="0.2">
      <c r="A30" s="116">
        <v>1</v>
      </c>
      <c r="B30" s="117" t="s">
        <v>143</v>
      </c>
      <c r="C30" s="109" t="s">
        <v>144</v>
      </c>
      <c r="D30" s="110" t="s">
        <v>92</v>
      </c>
      <c r="E30" s="111">
        <v>1</v>
      </c>
      <c r="F30" s="112">
        <v>0</v>
      </c>
      <c r="G30" s="113">
        <f t="shared" ref="G30:G36" si="2">E30*F30</f>
        <v>0</v>
      </c>
      <c r="I30" s="115"/>
      <c r="J30" s="114"/>
      <c r="K30" s="115">
        <f t="shared" ref="K30:K44" si="3">E30*J30</f>
        <v>0</v>
      </c>
    </row>
    <row r="31" spans="1:11" x14ac:dyDescent="0.2">
      <c r="A31" s="116">
        <v>2</v>
      </c>
      <c r="B31" s="117" t="s">
        <v>147</v>
      </c>
      <c r="C31" s="109" t="s">
        <v>148</v>
      </c>
      <c r="D31" s="110" t="s">
        <v>131</v>
      </c>
      <c r="E31" s="111">
        <v>24</v>
      </c>
      <c r="F31" s="112">
        <v>1.0000000000000001E-5</v>
      </c>
      <c r="G31" s="113">
        <f t="shared" si="2"/>
        <v>2.4000000000000003E-4</v>
      </c>
      <c r="I31" s="115"/>
      <c r="J31" s="114"/>
      <c r="K31" s="115">
        <f t="shared" si="3"/>
        <v>0</v>
      </c>
    </row>
    <row r="32" spans="1:11" x14ac:dyDescent="0.2">
      <c r="A32" s="116">
        <v>3</v>
      </c>
      <c r="B32" s="117" t="s">
        <v>150</v>
      </c>
      <c r="C32" s="109" t="s">
        <v>151</v>
      </c>
      <c r="D32" s="110" t="s">
        <v>131</v>
      </c>
      <c r="E32" s="111">
        <v>4.8</v>
      </c>
      <c r="F32" s="112">
        <v>0</v>
      </c>
      <c r="G32" s="113">
        <f t="shared" si="2"/>
        <v>0</v>
      </c>
      <c r="I32" s="115"/>
      <c r="J32" s="114"/>
      <c r="K32" s="115">
        <f t="shared" si="3"/>
        <v>0</v>
      </c>
    </row>
    <row r="33" spans="1:11" x14ac:dyDescent="0.2">
      <c r="A33" s="116">
        <v>4</v>
      </c>
      <c r="B33" s="117" t="s">
        <v>153</v>
      </c>
      <c r="C33" s="109" t="s">
        <v>154</v>
      </c>
      <c r="D33" s="110" t="s">
        <v>131</v>
      </c>
      <c r="E33" s="111">
        <v>4.8</v>
      </c>
      <c r="F33" s="112">
        <v>0</v>
      </c>
      <c r="G33" s="113">
        <f t="shared" si="2"/>
        <v>0</v>
      </c>
      <c r="I33" s="115"/>
      <c r="J33" s="114"/>
      <c r="K33" s="115">
        <f t="shared" si="3"/>
        <v>0</v>
      </c>
    </row>
    <row r="34" spans="1:11" x14ac:dyDescent="0.2">
      <c r="A34" s="116">
        <v>5</v>
      </c>
      <c r="B34" s="117" t="s">
        <v>155</v>
      </c>
      <c r="C34" s="109" t="s">
        <v>156</v>
      </c>
      <c r="D34" s="110" t="s">
        <v>157</v>
      </c>
      <c r="E34" s="111">
        <v>50</v>
      </c>
      <c r="F34" s="112">
        <v>0</v>
      </c>
      <c r="G34" s="113">
        <f t="shared" si="2"/>
        <v>0</v>
      </c>
      <c r="I34" s="115"/>
      <c r="J34" s="114"/>
      <c r="K34" s="115">
        <f t="shared" si="3"/>
        <v>0</v>
      </c>
    </row>
    <row r="35" spans="1:11" x14ac:dyDescent="0.2">
      <c r="A35" s="116">
        <v>6</v>
      </c>
      <c r="B35" s="117" t="s">
        <v>159</v>
      </c>
      <c r="C35" s="109" t="s">
        <v>160</v>
      </c>
      <c r="D35" s="110" t="s">
        <v>157</v>
      </c>
      <c r="E35" s="111">
        <v>12</v>
      </c>
      <c r="F35" s="112">
        <v>0</v>
      </c>
      <c r="G35" s="113">
        <f t="shared" si="2"/>
        <v>0</v>
      </c>
      <c r="I35" s="115"/>
      <c r="J35" s="114"/>
      <c r="K35" s="115">
        <f t="shared" si="3"/>
        <v>0</v>
      </c>
    </row>
    <row r="36" spans="1:11" x14ac:dyDescent="0.2">
      <c r="A36" s="116">
        <v>7</v>
      </c>
      <c r="B36" s="117" t="s">
        <v>162</v>
      </c>
      <c r="C36" s="109" t="s">
        <v>163</v>
      </c>
      <c r="D36" s="110" t="s">
        <v>164</v>
      </c>
      <c r="E36" s="111">
        <v>12</v>
      </c>
      <c r="F36" s="112">
        <v>0</v>
      </c>
      <c r="G36" s="113">
        <f t="shared" si="2"/>
        <v>0</v>
      </c>
      <c r="I36" s="115"/>
      <c r="J36" s="114"/>
      <c r="K36" s="115">
        <f t="shared" si="3"/>
        <v>0</v>
      </c>
    </row>
    <row r="37" spans="1:11" x14ac:dyDescent="0.2">
      <c r="A37" s="116">
        <v>8</v>
      </c>
      <c r="B37" s="117" t="s">
        <v>166</v>
      </c>
      <c r="C37" s="109" t="s">
        <v>167</v>
      </c>
      <c r="D37" s="110" t="s">
        <v>168</v>
      </c>
      <c r="E37" s="111">
        <v>2.5</v>
      </c>
      <c r="F37" s="112">
        <v>0</v>
      </c>
      <c r="G37" s="127" t="str">
        <f>FIXED(E37*F37,3,TRUE)</f>
        <v>0,000</v>
      </c>
      <c r="I37" s="115"/>
      <c r="J37" s="114"/>
      <c r="K37" s="115">
        <f t="shared" si="3"/>
        <v>0</v>
      </c>
    </row>
    <row r="38" spans="1:11" x14ac:dyDescent="0.2">
      <c r="A38" s="116">
        <v>9</v>
      </c>
      <c r="B38" s="117" t="s">
        <v>180</v>
      </c>
      <c r="C38" s="109" t="s">
        <v>181</v>
      </c>
      <c r="D38" s="110" t="s">
        <v>168</v>
      </c>
      <c r="E38" s="111">
        <v>0</v>
      </c>
      <c r="F38" s="112">
        <v>0</v>
      </c>
      <c r="G38" s="127" t="str">
        <f>FIXED(E38*F38,3,TRUE)</f>
        <v>0,000</v>
      </c>
      <c r="I38" s="115"/>
      <c r="J38" s="114"/>
      <c r="K38" s="115">
        <f t="shared" si="3"/>
        <v>0</v>
      </c>
    </row>
    <row r="39" spans="1:11" x14ac:dyDescent="0.2">
      <c r="A39" s="116">
        <v>10</v>
      </c>
      <c r="B39" s="117" t="s">
        <v>127</v>
      </c>
      <c r="C39" s="109" t="s">
        <v>182</v>
      </c>
      <c r="D39" s="110" t="s">
        <v>21</v>
      </c>
      <c r="E39" s="111">
        <v>0</v>
      </c>
      <c r="F39" s="112">
        <v>0</v>
      </c>
      <c r="G39" s="127" t="str">
        <f>FIXED(E39*F39,3,TRUE)</f>
        <v>0,000</v>
      </c>
      <c r="I39" s="115"/>
      <c r="J39" s="114"/>
      <c r="K39" s="115">
        <f t="shared" si="3"/>
        <v>0</v>
      </c>
    </row>
    <row r="40" spans="1:11" x14ac:dyDescent="0.2">
      <c r="A40" s="116">
        <v>11</v>
      </c>
      <c r="B40" s="117" t="s">
        <v>127</v>
      </c>
      <c r="C40" s="109" t="s">
        <v>183</v>
      </c>
      <c r="D40" s="110" t="s">
        <v>21</v>
      </c>
      <c r="E40" s="111">
        <v>0</v>
      </c>
      <c r="F40" s="112">
        <v>0</v>
      </c>
      <c r="G40" s="113">
        <f>E40*F40</f>
        <v>0</v>
      </c>
      <c r="I40" s="115"/>
      <c r="J40" s="114"/>
      <c r="K40" s="115">
        <f t="shared" si="3"/>
        <v>0</v>
      </c>
    </row>
    <row r="41" spans="1:11" x14ac:dyDescent="0.2">
      <c r="A41" s="116">
        <v>12</v>
      </c>
      <c r="B41" s="117" t="s">
        <v>184</v>
      </c>
      <c r="C41" s="109" t="s">
        <v>185</v>
      </c>
      <c r="D41" s="110" t="s">
        <v>92</v>
      </c>
      <c r="E41" s="111">
        <v>3.5</v>
      </c>
      <c r="F41" s="112">
        <v>0</v>
      </c>
      <c r="G41" s="113">
        <f>E41*F41</f>
        <v>0</v>
      </c>
      <c r="I41" s="115"/>
      <c r="J41" s="114"/>
      <c r="K41" s="115">
        <f t="shared" si="3"/>
        <v>0</v>
      </c>
    </row>
    <row r="42" spans="1:11" x14ac:dyDescent="0.2">
      <c r="A42" s="116">
        <v>13</v>
      </c>
      <c r="B42" s="117" t="s">
        <v>186</v>
      </c>
      <c r="C42" s="109" t="s">
        <v>187</v>
      </c>
      <c r="D42" s="110" t="s">
        <v>92</v>
      </c>
      <c r="E42" s="111">
        <v>0</v>
      </c>
      <c r="F42" s="112">
        <v>0</v>
      </c>
      <c r="G42" s="113">
        <f>E42*F42</f>
        <v>0</v>
      </c>
      <c r="I42" s="115"/>
      <c r="J42" s="114"/>
      <c r="K42" s="115">
        <f t="shared" si="3"/>
        <v>0</v>
      </c>
    </row>
    <row r="43" spans="1:11" x14ac:dyDescent="0.2">
      <c r="A43" s="116">
        <v>15</v>
      </c>
      <c r="B43" s="117" t="s">
        <v>188</v>
      </c>
      <c r="C43" s="109" t="s">
        <v>189</v>
      </c>
      <c r="D43" s="110" t="s">
        <v>92</v>
      </c>
      <c r="E43" s="111">
        <v>3.5</v>
      </c>
      <c r="F43" s="112">
        <v>0</v>
      </c>
      <c r="G43" s="113">
        <f>E43*F43</f>
        <v>0</v>
      </c>
      <c r="I43" s="115"/>
      <c r="J43" s="114"/>
      <c r="K43" s="115">
        <f t="shared" si="3"/>
        <v>0</v>
      </c>
    </row>
    <row r="44" spans="1:11" x14ac:dyDescent="0.2">
      <c r="A44" s="116">
        <v>16</v>
      </c>
      <c r="B44" s="117" t="s">
        <v>190</v>
      </c>
      <c r="C44" s="109" t="s">
        <v>191</v>
      </c>
      <c r="D44" s="110" t="s">
        <v>92</v>
      </c>
      <c r="E44" s="111">
        <v>3.5</v>
      </c>
      <c r="F44" s="112">
        <v>0</v>
      </c>
      <c r="G44" s="113">
        <f>E44*F44</f>
        <v>0</v>
      </c>
      <c r="I44" s="115"/>
      <c r="J44" s="114"/>
      <c r="K44" s="115">
        <f t="shared" si="3"/>
        <v>0</v>
      </c>
    </row>
    <row r="45" spans="1:11" x14ac:dyDescent="0.2">
      <c r="C45" s="121" t="str">
        <f>CONCATENATE(B28," celkem")</f>
        <v>11 celkem</v>
      </c>
      <c r="G45" s="122">
        <f>SUBTOTAL(9,G30:G44)</f>
        <v>2.4000000000000003E-4</v>
      </c>
      <c r="I45" s="123">
        <f>SUBTOTAL(9,I30:I44)</f>
        <v>0</v>
      </c>
      <c r="K45" s="123">
        <f>SUBTOTAL(9,K30:K44)</f>
        <v>0</v>
      </c>
    </row>
    <row r="47" spans="1:11" ht="15" x14ac:dyDescent="0.25">
      <c r="B47" s="105" t="s">
        <v>193</v>
      </c>
      <c r="C47" s="106" t="s">
        <v>194</v>
      </c>
    </row>
    <row r="49" spans="1:11" x14ac:dyDescent="0.2">
      <c r="A49" s="116">
        <v>1</v>
      </c>
      <c r="B49" s="117" t="s">
        <v>195</v>
      </c>
      <c r="C49" s="109" t="s">
        <v>196</v>
      </c>
      <c r="D49" s="110" t="s">
        <v>131</v>
      </c>
      <c r="E49" s="111">
        <v>0</v>
      </c>
      <c r="F49" s="112">
        <v>0</v>
      </c>
      <c r="G49" s="113">
        <f t="shared" ref="G49:G64" si="4">E49*F49</f>
        <v>0</v>
      </c>
      <c r="I49" s="115"/>
      <c r="J49" s="114"/>
      <c r="K49" s="115">
        <f>E49*J49</f>
        <v>0</v>
      </c>
    </row>
    <row r="50" spans="1:11" x14ac:dyDescent="0.2">
      <c r="A50" s="119" t="s">
        <v>197</v>
      </c>
      <c r="B50" s="120" t="s">
        <v>127</v>
      </c>
      <c r="C50" s="109" t="s">
        <v>198</v>
      </c>
      <c r="D50" s="110" t="s">
        <v>199</v>
      </c>
      <c r="E50" s="111">
        <v>0</v>
      </c>
      <c r="F50" s="112">
        <v>1E-3</v>
      </c>
      <c r="G50" s="113">
        <f t="shared" si="4"/>
        <v>0</v>
      </c>
      <c r="H50" s="114"/>
      <c r="I50" s="115">
        <f>E50*H50</f>
        <v>0</v>
      </c>
      <c r="K50" s="115"/>
    </row>
    <row r="51" spans="1:11" x14ac:dyDescent="0.2">
      <c r="A51" s="116">
        <v>2</v>
      </c>
      <c r="B51" s="117" t="s">
        <v>200</v>
      </c>
      <c r="C51" s="109" t="s">
        <v>201</v>
      </c>
      <c r="D51" s="110" t="s">
        <v>131</v>
      </c>
      <c r="E51" s="111">
        <v>0</v>
      </c>
      <c r="F51" s="112">
        <v>0</v>
      </c>
      <c r="G51" s="113">
        <f t="shared" si="4"/>
        <v>0</v>
      </c>
      <c r="I51" s="115"/>
      <c r="J51" s="114"/>
      <c r="K51" s="115">
        <f>E51*J51</f>
        <v>0</v>
      </c>
    </row>
    <row r="52" spans="1:11" x14ac:dyDescent="0.2">
      <c r="A52" s="116">
        <v>3</v>
      </c>
      <c r="B52" s="117" t="s">
        <v>202</v>
      </c>
      <c r="C52" s="109" t="s">
        <v>203</v>
      </c>
      <c r="D52" s="110" t="s">
        <v>131</v>
      </c>
      <c r="E52" s="111">
        <v>0</v>
      </c>
      <c r="F52" s="112">
        <v>0</v>
      </c>
      <c r="G52" s="113">
        <f t="shared" si="4"/>
        <v>0</v>
      </c>
      <c r="I52" s="115"/>
      <c r="J52" s="114"/>
      <c r="K52" s="115">
        <f>E52*J52</f>
        <v>0</v>
      </c>
    </row>
    <row r="53" spans="1:11" x14ac:dyDescent="0.2">
      <c r="A53" s="119" t="s">
        <v>206</v>
      </c>
      <c r="B53" s="120" t="s">
        <v>127</v>
      </c>
      <c r="C53" s="109" t="s">
        <v>207</v>
      </c>
      <c r="D53" s="110" t="s">
        <v>131</v>
      </c>
      <c r="E53" s="111">
        <v>0</v>
      </c>
      <c r="F53" s="112">
        <v>1.7</v>
      </c>
      <c r="G53" s="113">
        <f t="shared" si="4"/>
        <v>0</v>
      </c>
      <c r="H53" s="114"/>
      <c r="I53" s="115">
        <f>E53*H53</f>
        <v>0</v>
      </c>
      <c r="K53" s="115"/>
    </row>
    <row r="54" spans="1:11" x14ac:dyDescent="0.2">
      <c r="A54" s="116">
        <v>4</v>
      </c>
      <c r="B54" s="117" t="s">
        <v>208</v>
      </c>
      <c r="C54" s="109" t="s">
        <v>209</v>
      </c>
      <c r="D54" s="110" t="s">
        <v>131</v>
      </c>
      <c r="E54" s="111">
        <v>0</v>
      </c>
      <c r="F54" s="112">
        <v>0</v>
      </c>
      <c r="G54" s="113">
        <f t="shared" si="4"/>
        <v>0</v>
      </c>
      <c r="I54" s="115"/>
      <c r="J54" s="114"/>
      <c r="K54" s="115">
        <f t="shared" ref="K54:K64" si="5">E54*J54</f>
        <v>0</v>
      </c>
    </row>
    <row r="55" spans="1:11" x14ac:dyDescent="0.2">
      <c r="A55" s="116">
        <v>5</v>
      </c>
      <c r="B55" s="117" t="s">
        <v>210</v>
      </c>
      <c r="C55" s="109" t="s">
        <v>211</v>
      </c>
      <c r="D55" s="110" t="s">
        <v>131</v>
      </c>
      <c r="E55" s="111">
        <v>0</v>
      </c>
      <c r="F55" s="112">
        <v>0</v>
      </c>
      <c r="G55" s="113">
        <f t="shared" si="4"/>
        <v>0</v>
      </c>
      <c r="I55" s="115"/>
      <c r="J55" s="114"/>
      <c r="K55" s="115">
        <f t="shared" si="5"/>
        <v>0</v>
      </c>
    </row>
    <row r="56" spans="1:11" x14ac:dyDescent="0.2">
      <c r="A56" s="116">
        <v>6</v>
      </c>
      <c r="B56" s="117" t="s">
        <v>212</v>
      </c>
      <c r="C56" s="109" t="s">
        <v>213</v>
      </c>
      <c r="D56" s="110" t="s">
        <v>131</v>
      </c>
      <c r="E56" s="111">
        <v>0</v>
      </c>
      <c r="F56" s="112">
        <v>0</v>
      </c>
      <c r="G56" s="113">
        <f t="shared" si="4"/>
        <v>0</v>
      </c>
      <c r="I56" s="115"/>
      <c r="J56" s="114"/>
      <c r="K56" s="115">
        <f t="shared" si="5"/>
        <v>0</v>
      </c>
    </row>
    <row r="57" spans="1:11" x14ac:dyDescent="0.2">
      <c r="A57" s="116">
        <v>7</v>
      </c>
      <c r="B57" s="117" t="s">
        <v>214</v>
      </c>
      <c r="C57" s="109" t="s">
        <v>215</v>
      </c>
      <c r="D57" s="110" t="s">
        <v>131</v>
      </c>
      <c r="E57" s="111">
        <v>0</v>
      </c>
      <c r="F57" s="112">
        <v>0</v>
      </c>
      <c r="G57" s="113">
        <f t="shared" si="4"/>
        <v>0</v>
      </c>
      <c r="I57" s="115"/>
      <c r="J57" s="114"/>
      <c r="K57" s="115">
        <f t="shared" si="5"/>
        <v>0</v>
      </c>
    </row>
    <row r="58" spans="1:11" x14ac:dyDescent="0.2">
      <c r="A58" s="116">
        <v>8</v>
      </c>
      <c r="B58" s="117" t="s">
        <v>216</v>
      </c>
      <c r="C58" s="109" t="s">
        <v>217</v>
      </c>
      <c r="D58" s="110" t="s">
        <v>131</v>
      </c>
      <c r="E58" s="111">
        <v>0</v>
      </c>
      <c r="F58" s="112">
        <v>0</v>
      </c>
      <c r="G58" s="113">
        <f t="shared" si="4"/>
        <v>0</v>
      </c>
      <c r="I58" s="115"/>
      <c r="J58" s="114"/>
      <c r="K58" s="115">
        <f t="shared" si="5"/>
        <v>0</v>
      </c>
    </row>
    <row r="59" spans="1:11" x14ac:dyDescent="0.2">
      <c r="A59" s="116">
        <v>9</v>
      </c>
      <c r="B59" s="117" t="s">
        <v>218</v>
      </c>
      <c r="C59" s="109" t="s">
        <v>219</v>
      </c>
      <c r="D59" s="110" t="s">
        <v>131</v>
      </c>
      <c r="E59" s="111">
        <v>0</v>
      </c>
      <c r="F59" s="112">
        <v>0</v>
      </c>
      <c r="G59" s="113">
        <f t="shared" si="4"/>
        <v>0</v>
      </c>
      <c r="I59" s="115"/>
      <c r="J59" s="114"/>
      <c r="K59" s="115">
        <f t="shared" si="5"/>
        <v>0</v>
      </c>
    </row>
    <row r="60" spans="1:11" x14ac:dyDescent="0.2">
      <c r="A60" s="116">
        <v>10</v>
      </c>
      <c r="B60" s="117" t="s">
        <v>220</v>
      </c>
      <c r="C60" s="109" t="s">
        <v>221</v>
      </c>
      <c r="D60" s="110" t="s">
        <v>131</v>
      </c>
      <c r="E60" s="111">
        <v>0</v>
      </c>
      <c r="F60" s="112">
        <v>0</v>
      </c>
      <c r="G60" s="113">
        <f t="shared" si="4"/>
        <v>0</v>
      </c>
      <c r="I60" s="115"/>
      <c r="J60" s="114"/>
      <c r="K60" s="115">
        <f t="shared" si="5"/>
        <v>0</v>
      </c>
    </row>
    <row r="61" spans="1:11" x14ac:dyDescent="0.2">
      <c r="A61" s="116">
        <v>11</v>
      </c>
      <c r="B61" s="117" t="s">
        <v>222</v>
      </c>
      <c r="C61" s="109" t="s">
        <v>223</v>
      </c>
      <c r="D61" s="110" t="s">
        <v>131</v>
      </c>
      <c r="E61" s="111">
        <v>0</v>
      </c>
      <c r="F61" s="112">
        <v>0</v>
      </c>
      <c r="G61" s="113">
        <f t="shared" si="4"/>
        <v>0</v>
      </c>
      <c r="I61" s="115"/>
      <c r="J61" s="114"/>
      <c r="K61" s="115">
        <f t="shared" si="5"/>
        <v>0</v>
      </c>
    </row>
    <row r="62" spans="1:11" x14ac:dyDescent="0.2">
      <c r="A62" s="116">
        <v>12</v>
      </c>
      <c r="B62" s="117" t="s">
        <v>224</v>
      </c>
      <c r="C62" s="109" t="s">
        <v>225</v>
      </c>
      <c r="D62" s="110" t="s">
        <v>131</v>
      </c>
      <c r="E62" s="111">
        <v>0</v>
      </c>
      <c r="F62" s="112">
        <v>0</v>
      </c>
      <c r="G62" s="113">
        <f t="shared" si="4"/>
        <v>0</v>
      </c>
      <c r="I62" s="115"/>
      <c r="J62" s="114"/>
      <c r="K62" s="115">
        <f t="shared" si="5"/>
        <v>0</v>
      </c>
    </row>
    <row r="63" spans="1:11" x14ac:dyDescent="0.2">
      <c r="A63" s="116">
        <v>13</v>
      </c>
      <c r="B63" s="117" t="s">
        <v>226</v>
      </c>
      <c r="C63" s="109" t="s">
        <v>227</v>
      </c>
      <c r="D63" s="110" t="s">
        <v>131</v>
      </c>
      <c r="E63" s="111">
        <v>0</v>
      </c>
      <c r="F63" s="112">
        <v>0</v>
      </c>
      <c r="G63" s="113">
        <f t="shared" si="4"/>
        <v>0</v>
      </c>
      <c r="I63" s="115"/>
      <c r="J63" s="114"/>
      <c r="K63" s="115">
        <f t="shared" si="5"/>
        <v>0</v>
      </c>
    </row>
    <row r="64" spans="1:11" x14ac:dyDescent="0.2">
      <c r="A64" s="116">
        <v>14</v>
      </c>
      <c r="B64" s="117" t="s">
        <v>229</v>
      </c>
      <c r="C64" s="109" t="s">
        <v>230</v>
      </c>
      <c r="D64" s="110" t="s">
        <v>131</v>
      </c>
      <c r="E64" s="111">
        <v>0</v>
      </c>
      <c r="F64" s="112">
        <v>0</v>
      </c>
      <c r="G64" s="113">
        <f t="shared" si="4"/>
        <v>0</v>
      </c>
      <c r="I64" s="115"/>
      <c r="J64" s="114"/>
      <c r="K64" s="115">
        <f t="shared" si="5"/>
        <v>0</v>
      </c>
    </row>
    <row r="65" spans="1:11" x14ac:dyDescent="0.2">
      <c r="C65" s="121" t="str">
        <f>CONCATENATE(B47," celkem")</f>
        <v>18 celkem</v>
      </c>
      <c r="G65" s="122">
        <f>SUBTOTAL(9,G49:G64)</f>
        <v>0</v>
      </c>
      <c r="I65" s="123">
        <f>SUBTOTAL(9,I49:I64)</f>
        <v>0</v>
      </c>
      <c r="K65" s="123">
        <f>SUBTOTAL(9,K49:K64)</f>
        <v>0</v>
      </c>
    </row>
    <row r="67" spans="1:11" ht="15" x14ac:dyDescent="0.25">
      <c r="B67" s="105" t="s">
        <v>231</v>
      </c>
      <c r="C67" s="106" t="s">
        <v>232</v>
      </c>
    </row>
    <row r="69" spans="1:11" x14ac:dyDescent="0.2">
      <c r="A69" s="116">
        <v>1</v>
      </c>
      <c r="B69" s="117" t="s">
        <v>233</v>
      </c>
      <c r="C69" s="109" t="s">
        <v>234</v>
      </c>
      <c r="D69" s="110" t="s">
        <v>164</v>
      </c>
      <c r="E69" s="111">
        <v>39</v>
      </c>
      <c r="F69" s="112">
        <v>5.8900000000000003E-3</v>
      </c>
      <c r="G69" s="113">
        <f t="shared" ref="G69:G74" si="6">E69*F69</f>
        <v>0.22971</v>
      </c>
      <c r="I69" s="115"/>
      <c r="J69" s="114"/>
      <c r="K69" s="115">
        <f t="shared" ref="K69:K74" si="7">E69*J69</f>
        <v>0</v>
      </c>
    </row>
    <row r="70" spans="1:11" x14ac:dyDescent="0.2">
      <c r="A70" s="116">
        <v>2</v>
      </c>
      <c r="B70" s="117" t="s">
        <v>236</v>
      </c>
      <c r="C70" s="109" t="s">
        <v>237</v>
      </c>
      <c r="D70" s="110" t="s">
        <v>92</v>
      </c>
      <c r="E70" s="111">
        <v>2.4630000000000001</v>
      </c>
      <c r="F70" s="112">
        <v>2.45329</v>
      </c>
      <c r="G70" s="113">
        <f t="shared" si="6"/>
        <v>6.0424532700000002</v>
      </c>
      <c r="I70" s="115"/>
      <c r="J70" s="114"/>
      <c r="K70" s="115">
        <f t="shared" si="7"/>
        <v>0</v>
      </c>
    </row>
    <row r="71" spans="1:11" x14ac:dyDescent="0.2">
      <c r="A71" s="116">
        <v>3</v>
      </c>
      <c r="B71" s="117" t="s">
        <v>238</v>
      </c>
      <c r="C71" s="109" t="s">
        <v>239</v>
      </c>
      <c r="D71" s="110" t="s">
        <v>164</v>
      </c>
      <c r="E71" s="111">
        <v>4</v>
      </c>
      <c r="F71" s="112">
        <v>2.1700000000000001E-3</v>
      </c>
      <c r="G71" s="113">
        <f t="shared" si="6"/>
        <v>8.6800000000000002E-3</v>
      </c>
      <c r="I71" s="115"/>
      <c r="J71" s="114"/>
      <c r="K71" s="115">
        <f t="shared" si="7"/>
        <v>0</v>
      </c>
    </row>
    <row r="72" spans="1:11" x14ac:dyDescent="0.2">
      <c r="A72" s="116">
        <v>4</v>
      </c>
      <c r="B72" s="117" t="s">
        <v>241</v>
      </c>
      <c r="C72" s="109" t="s">
        <v>242</v>
      </c>
      <c r="D72" s="110" t="s">
        <v>92</v>
      </c>
      <c r="E72" s="111">
        <v>5.6219999999999999</v>
      </c>
      <c r="F72" s="112">
        <v>2.39371</v>
      </c>
      <c r="G72" s="113">
        <f t="shared" si="6"/>
        <v>13.45743762</v>
      </c>
      <c r="I72" s="115"/>
      <c r="J72" s="114"/>
      <c r="K72" s="115">
        <f t="shared" si="7"/>
        <v>0</v>
      </c>
    </row>
    <row r="73" spans="1:11" x14ac:dyDescent="0.2">
      <c r="A73" s="116">
        <v>5</v>
      </c>
      <c r="B73" s="117" t="s">
        <v>245</v>
      </c>
      <c r="C73" s="109" t="s">
        <v>246</v>
      </c>
      <c r="D73" s="110" t="s">
        <v>131</v>
      </c>
      <c r="E73" s="111">
        <v>1.25</v>
      </c>
      <c r="F73" s="112">
        <v>1.0300000000000001E-3</v>
      </c>
      <c r="G73" s="113">
        <f t="shared" si="6"/>
        <v>1.2875E-3</v>
      </c>
      <c r="I73" s="115"/>
      <c r="J73" s="114"/>
      <c r="K73" s="115">
        <f t="shared" si="7"/>
        <v>0</v>
      </c>
    </row>
    <row r="74" spans="1:11" x14ac:dyDescent="0.2">
      <c r="A74" s="116">
        <v>6</v>
      </c>
      <c r="B74" s="117" t="s">
        <v>248</v>
      </c>
      <c r="C74" s="109" t="s">
        <v>249</v>
      </c>
      <c r="D74" s="110" t="s">
        <v>131</v>
      </c>
      <c r="E74" s="111">
        <v>1.25</v>
      </c>
      <c r="F74" s="112">
        <v>0</v>
      </c>
      <c r="G74" s="113">
        <f t="shared" si="6"/>
        <v>0</v>
      </c>
      <c r="I74" s="115"/>
      <c r="J74" s="114"/>
      <c r="K74" s="115">
        <f t="shared" si="7"/>
        <v>0</v>
      </c>
    </row>
    <row r="75" spans="1:11" x14ac:dyDescent="0.2">
      <c r="C75" s="121" t="str">
        <f>CONCATENATE(B67," celkem")</f>
        <v>2 celkem</v>
      </c>
      <c r="G75" s="122">
        <f>SUBTOTAL(9,G69:G74)</f>
        <v>19.739568389999999</v>
      </c>
      <c r="I75" s="123">
        <f>SUBTOTAL(9,I69:I74)</f>
        <v>0</v>
      </c>
      <c r="K75" s="123">
        <f>SUBTOTAL(9,K69:K74)</f>
        <v>0</v>
      </c>
    </row>
    <row r="77" spans="1:11" ht="15" x14ac:dyDescent="0.25">
      <c r="B77" s="105" t="s">
        <v>251</v>
      </c>
      <c r="C77" s="106" t="s">
        <v>252</v>
      </c>
    </row>
    <row r="79" spans="1:11" x14ac:dyDescent="0.2">
      <c r="A79" s="116">
        <v>1</v>
      </c>
      <c r="B79" s="117" t="s">
        <v>253</v>
      </c>
      <c r="C79" s="109" t="s">
        <v>254</v>
      </c>
      <c r="D79" s="110" t="s">
        <v>131</v>
      </c>
      <c r="E79" s="111">
        <v>0</v>
      </c>
      <c r="F79" s="112">
        <v>2.3099999999999999E-2</v>
      </c>
      <c r="G79" s="113">
        <f>E79*F79</f>
        <v>0</v>
      </c>
      <c r="I79" s="115"/>
      <c r="J79" s="114"/>
      <c r="K79" s="115">
        <f>E79*J79</f>
        <v>0</v>
      </c>
    </row>
    <row r="80" spans="1:11" x14ac:dyDescent="0.2">
      <c r="C80" s="121" t="str">
        <f>CONCATENATE(B77," celkem")</f>
        <v>21 celkem</v>
      </c>
      <c r="G80" s="122">
        <f>SUBTOTAL(9,G79:G79)</f>
        <v>0</v>
      </c>
      <c r="I80" s="123">
        <f>SUBTOTAL(9,I79:I79)</f>
        <v>0</v>
      </c>
      <c r="K80" s="123">
        <f>SUBTOTAL(9,K79:K79)</f>
        <v>0</v>
      </c>
    </row>
    <row r="82" spans="1:11" ht="15" x14ac:dyDescent="0.25">
      <c r="B82" s="105" t="s">
        <v>255</v>
      </c>
      <c r="C82" s="106" t="s">
        <v>256</v>
      </c>
    </row>
    <row r="84" spans="1:11" x14ac:dyDescent="0.2">
      <c r="A84" s="116">
        <v>1</v>
      </c>
      <c r="B84" s="117" t="s">
        <v>257</v>
      </c>
      <c r="C84" s="109" t="s">
        <v>258</v>
      </c>
      <c r="D84" s="110" t="s">
        <v>157</v>
      </c>
      <c r="E84" s="111">
        <v>0</v>
      </c>
      <c r="F84" s="112">
        <v>3.4380000000000001E-2</v>
      </c>
      <c r="G84" s="113">
        <f t="shared" ref="G84:G93" si="8">E84*F84</f>
        <v>0</v>
      </c>
      <c r="I84" s="115"/>
      <c r="J84" s="114"/>
      <c r="K84" s="115">
        <f>E84*J84</f>
        <v>0</v>
      </c>
    </row>
    <row r="85" spans="1:11" x14ac:dyDescent="0.2">
      <c r="A85" s="119" t="s">
        <v>197</v>
      </c>
      <c r="B85" s="120" t="s">
        <v>127</v>
      </c>
      <c r="C85" s="109" t="s">
        <v>261</v>
      </c>
      <c r="D85" s="110" t="s">
        <v>262</v>
      </c>
      <c r="E85" s="111">
        <v>0</v>
      </c>
      <c r="F85" s="112">
        <v>0.01</v>
      </c>
      <c r="G85" s="113">
        <f t="shared" si="8"/>
        <v>0</v>
      </c>
      <c r="H85" s="114"/>
      <c r="I85" s="115">
        <f>E85*H85</f>
        <v>0</v>
      </c>
      <c r="K85" s="115"/>
    </row>
    <row r="86" spans="1:11" x14ac:dyDescent="0.2">
      <c r="A86" s="116">
        <v>2</v>
      </c>
      <c r="B86" s="117" t="s">
        <v>263</v>
      </c>
      <c r="C86" s="109" t="s">
        <v>264</v>
      </c>
      <c r="D86" s="110" t="s">
        <v>164</v>
      </c>
      <c r="E86" s="111">
        <v>0</v>
      </c>
      <c r="F86" s="112">
        <v>0.12145</v>
      </c>
      <c r="G86" s="113">
        <f t="shared" si="8"/>
        <v>0</v>
      </c>
      <c r="I86" s="115"/>
      <c r="J86" s="114"/>
      <c r="K86" s="115">
        <f>E86*J86</f>
        <v>0</v>
      </c>
    </row>
    <row r="87" spans="1:11" x14ac:dyDescent="0.2">
      <c r="A87" s="119" t="s">
        <v>268</v>
      </c>
      <c r="B87" s="120" t="s">
        <v>269</v>
      </c>
      <c r="C87" s="109" t="s">
        <v>270</v>
      </c>
      <c r="D87" s="110" t="s">
        <v>262</v>
      </c>
      <c r="E87" s="111">
        <v>0</v>
      </c>
      <c r="F87" s="112">
        <v>2.5000000000000001E-2</v>
      </c>
      <c r="G87" s="113">
        <f t="shared" si="8"/>
        <v>0</v>
      </c>
      <c r="H87" s="114"/>
      <c r="I87" s="115">
        <f>E87*H87</f>
        <v>0</v>
      </c>
      <c r="K87" s="115"/>
    </row>
    <row r="88" spans="1:11" x14ac:dyDescent="0.2">
      <c r="A88" s="119" t="s">
        <v>271</v>
      </c>
      <c r="B88" s="120" t="s">
        <v>272</v>
      </c>
      <c r="C88" s="109" t="s">
        <v>273</v>
      </c>
      <c r="D88" s="110" t="s">
        <v>262</v>
      </c>
      <c r="E88" s="111">
        <v>0</v>
      </c>
      <c r="F88" s="112">
        <v>1.4999999999999999E-2</v>
      </c>
      <c r="G88" s="113">
        <f t="shared" si="8"/>
        <v>0</v>
      </c>
      <c r="H88" s="114"/>
      <c r="I88" s="115">
        <f>E88*H88</f>
        <v>0</v>
      </c>
      <c r="K88" s="115"/>
    </row>
    <row r="89" spans="1:11" x14ac:dyDescent="0.2">
      <c r="A89" s="116">
        <v>3</v>
      </c>
      <c r="B89" s="117" t="s">
        <v>274</v>
      </c>
      <c r="C89" s="109" t="s">
        <v>275</v>
      </c>
      <c r="D89" s="110" t="s">
        <v>157</v>
      </c>
      <c r="E89" s="111">
        <v>0</v>
      </c>
      <c r="F89" s="112">
        <v>3.44E-2</v>
      </c>
      <c r="G89" s="113">
        <f t="shared" si="8"/>
        <v>0</v>
      </c>
      <c r="I89" s="115"/>
      <c r="J89" s="114"/>
      <c r="K89" s="115">
        <f>E89*J89</f>
        <v>0</v>
      </c>
    </row>
    <row r="90" spans="1:11" x14ac:dyDescent="0.2">
      <c r="A90" s="119" t="s">
        <v>206</v>
      </c>
      <c r="B90" s="120" t="s">
        <v>269</v>
      </c>
      <c r="C90" s="109" t="s">
        <v>277</v>
      </c>
      <c r="D90" s="110" t="s">
        <v>278</v>
      </c>
      <c r="E90" s="111">
        <v>0</v>
      </c>
      <c r="F90" s="112">
        <v>5.0000000000000001E-3</v>
      </c>
      <c r="G90" s="113">
        <f t="shared" si="8"/>
        <v>0</v>
      </c>
      <c r="H90" s="114"/>
      <c r="I90" s="115">
        <f>E90*H90</f>
        <v>0</v>
      </c>
      <c r="K90" s="115"/>
    </row>
    <row r="91" spans="1:11" x14ac:dyDescent="0.2">
      <c r="A91" s="119" t="s">
        <v>279</v>
      </c>
      <c r="B91" s="120" t="s">
        <v>272</v>
      </c>
      <c r="C91" s="109" t="s">
        <v>280</v>
      </c>
      <c r="D91" s="110" t="s">
        <v>278</v>
      </c>
      <c r="E91" s="111">
        <v>0</v>
      </c>
      <c r="F91" s="112">
        <v>2.9999999999999997E-4</v>
      </c>
      <c r="G91" s="113">
        <f t="shared" si="8"/>
        <v>0</v>
      </c>
      <c r="H91" s="114"/>
      <c r="I91" s="115">
        <f>E91*H91</f>
        <v>0</v>
      </c>
      <c r="K91" s="115"/>
    </row>
    <row r="92" spans="1:11" x14ac:dyDescent="0.2">
      <c r="A92" s="119" t="s">
        <v>281</v>
      </c>
      <c r="B92" s="120" t="s">
        <v>282</v>
      </c>
      <c r="C92" s="109" t="s">
        <v>283</v>
      </c>
      <c r="D92" s="110" t="s">
        <v>278</v>
      </c>
      <c r="E92" s="111">
        <v>0</v>
      </c>
      <c r="F92" s="112">
        <v>1E-4</v>
      </c>
      <c r="G92" s="113">
        <f t="shared" si="8"/>
        <v>0</v>
      </c>
      <c r="H92" s="114"/>
      <c r="I92" s="115">
        <f>E92*H92</f>
        <v>0</v>
      </c>
      <c r="K92" s="115"/>
    </row>
    <row r="93" spans="1:11" x14ac:dyDescent="0.2">
      <c r="A93" s="119" t="s">
        <v>284</v>
      </c>
      <c r="B93" s="120" t="s">
        <v>285</v>
      </c>
      <c r="C93" s="109" t="s">
        <v>286</v>
      </c>
      <c r="D93" s="110" t="s">
        <v>262</v>
      </c>
      <c r="E93" s="111">
        <v>0</v>
      </c>
      <c r="F93" s="112">
        <v>2E-3</v>
      </c>
      <c r="G93" s="113">
        <f t="shared" si="8"/>
        <v>0</v>
      </c>
      <c r="H93" s="114"/>
      <c r="I93" s="115">
        <f>E93*H93</f>
        <v>0</v>
      </c>
      <c r="K93" s="115"/>
    </row>
    <row r="94" spans="1:11" x14ac:dyDescent="0.2">
      <c r="C94" s="121" t="str">
        <f>CONCATENATE(B82," celkem")</f>
        <v>3 celkem</v>
      </c>
      <c r="G94" s="122">
        <f>SUBTOTAL(9,G84:G93)</f>
        <v>0</v>
      </c>
      <c r="I94" s="123">
        <f>SUBTOTAL(9,I84:I93)</f>
        <v>0</v>
      </c>
      <c r="K94" s="123">
        <f>SUBTOTAL(9,K84:K93)</f>
        <v>0</v>
      </c>
    </row>
    <row r="96" spans="1:11" ht="15" x14ac:dyDescent="0.25">
      <c r="B96" s="105" t="s">
        <v>287</v>
      </c>
      <c r="C96" s="106" t="s">
        <v>288</v>
      </c>
    </row>
    <row r="98" spans="1:11" x14ac:dyDescent="0.2">
      <c r="A98" s="116">
        <v>1</v>
      </c>
      <c r="B98" s="117" t="s">
        <v>289</v>
      </c>
      <c r="C98" s="109" t="s">
        <v>290</v>
      </c>
      <c r="D98" s="110" t="s">
        <v>157</v>
      </c>
      <c r="E98" s="111">
        <v>15</v>
      </c>
      <c r="F98" s="112">
        <v>6.5000000000000002E-2</v>
      </c>
      <c r="G98" s="113">
        <f>E98*F98</f>
        <v>0.97500000000000009</v>
      </c>
      <c r="I98" s="115"/>
      <c r="J98" s="114"/>
      <c r="K98" s="115">
        <f>E98*J98</f>
        <v>0</v>
      </c>
    </row>
    <row r="99" spans="1:11" x14ac:dyDescent="0.2">
      <c r="A99" s="116">
        <v>2</v>
      </c>
      <c r="B99" s="117" t="s">
        <v>292</v>
      </c>
      <c r="C99" s="109" t="s">
        <v>293</v>
      </c>
      <c r="D99" s="110" t="s">
        <v>157</v>
      </c>
      <c r="E99" s="111">
        <v>15</v>
      </c>
      <c r="F99" s="112">
        <v>1E-4</v>
      </c>
      <c r="G99" s="113">
        <f>E99*F99</f>
        <v>1.5E-3</v>
      </c>
      <c r="I99" s="115"/>
      <c r="J99" s="114"/>
      <c r="K99" s="115">
        <f>E99*J99</f>
        <v>0</v>
      </c>
    </row>
    <row r="100" spans="1:11" x14ac:dyDescent="0.2">
      <c r="C100" s="121" t="str">
        <f>CONCATENATE(B96," celkem")</f>
        <v>4 celkem</v>
      </c>
      <c r="G100" s="122">
        <f>SUBTOTAL(9,G98:G99)</f>
        <v>0.97650000000000003</v>
      </c>
      <c r="I100" s="123">
        <f>SUBTOTAL(9,I98:I99)</f>
        <v>0</v>
      </c>
      <c r="K100" s="123">
        <f>SUBTOTAL(9,K98:K99)</f>
        <v>0</v>
      </c>
    </row>
    <row r="102" spans="1:11" ht="15" x14ac:dyDescent="0.25">
      <c r="B102" s="105" t="s">
        <v>294</v>
      </c>
      <c r="C102" s="106" t="s">
        <v>295</v>
      </c>
    </row>
    <row r="104" spans="1:11" x14ac:dyDescent="0.2">
      <c r="A104" s="116">
        <v>1</v>
      </c>
      <c r="B104" s="117" t="s">
        <v>296</v>
      </c>
      <c r="C104" s="109" t="s">
        <v>297</v>
      </c>
      <c r="D104" s="110" t="s">
        <v>131</v>
      </c>
      <c r="E104" s="111">
        <v>710</v>
      </c>
      <c r="F104" s="112">
        <v>0</v>
      </c>
      <c r="G104" s="113">
        <f t="shared" ref="G104:G113" si="9">E104*F104</f>
        <v>0</v>
      </c>
      <c r="I104" s="115"/>
      <c r="J104" s="114"/>
      <c r="K104" s="115">
        <f t="shared" ref="K104:K113" si="10">E104*J104</f>
        <v>0</v>
      </c>
    </row>
    <row r="105" spans="1:11" x14ac:dyDescent="0.2">
      <c r="A105" s="116">
        <v>2</v>
      </c>
      <c r="B105" s="117" t="s">
        <v>300</v>
      </c>
      <c r="C105" s="109" t="s">
        <v>301</v>
      </c>
      <c r="D105" s="110" t="s">
        <v>21</v>
      </c>
      <c r="E105" s="111">
        <v>0</v>
      </c>
      <c r="F105" s="112">
        <v>0</v>
      </c>
      <c r="G105" s="113">
        <f t="shared" si="9"/>
        <v>0</v>
      </c>
      <c r="I105" s="115"/>
      <c r="J105" s="114"/>
      <c r="K105" s="115">
        <f t="shared" si="10"/>
        <v>0</v>
      </c>
    </row>
    <row r="106" spans="1:11" x14ac:dyDescent="0.2">
      <c r="A106" s="116">
        <v>5</v>
      </c>
      <c r="B106" s="117" t="s">
        <v>302</v>
      </c>
      <c r="C106" s="109" t="s">
        <v>303</v>
      </c>
      <c r="D106" s="110" t="s">
        <v>131</v>
      </c>
      <c r="E106" s="111">
        <v>710</v>
      </c>
      <c r="F106" s="112">
        <v>6.5199999999999998E-3</v>
      </c>
      <c r="G106" s="113">
        <f t="shared" si="9"/>
        <v>4.6292</v>
      </c>
      <c r="I106" s="115"/>
      <c r="J106" s="114"/>
      <c r="K106" s="115">
        <f t="shared" si="10"/>
        <v>0</v>
      </c>
    </row>
    <row r="107" spans="1:11" x14ac:dyDescent="0.2">
      <c r="A107" s="116">
        <v>6</v>
      </c>
      <c r="B107" s="117" t="s">
        <v>304</v>
      </c>
      <c r="C107" s="109" t="s">
        <v>305</v>
      </c>
      <c r="D107" s="110" t="s">
        <v>131</v>
      </c>
      <c r="E107" s="111">
        <v>722</v>
      </c>
      <c r="F107" s="112">
        <v>6.0999999999999997E-4</v>
      </c>
      <c r="G107" s="113">
        <f t="shared" si="9"/>
        <v>0.44041999999999998</v>
      </c>
      <c r="I107" s="115"/>
      <c r="J107" s="114"/>
      <c r="K107" s="115">
        <f t="shared" si="10"/>
        <v>0</v>
      </c>
    </row>
    <row r="108" spans="1:11" x14ac:dyDescent="0.2">
      <c r="A108" s="116">
        <v>7</v>
      </c>
      <c r="B108" s="117" t="s">
        <v>307</v>
      </c>
      <c r="C108" s="109" t="s">
        <v>308</v>
      </c>
      <c r="D108" s="110" t="s">
        <v>131</v>
      </c>
      <c r="E108" s="111">
        <v>710</v>
      </c>
      <c r="F108" s="112">
        <v>0</v>
      </c>
      <c r="G108" s="113">
        <f t="shared" si="9"/>
        <v>0</v>
      </c>
      <c r="I108" s="115"/>
      <c r="J108" s="114"/>
      <c r="K108" s="115">
        <f t="shared" si="10"/>
        <v>0</v>
      </c>
    </row>
    <row r="109" spans="1:11" x14ac:dyDescent="0.2">
      <c r="A109" s="116">
        <v>8</v>
      </c>
      <c r="B109" s="117" t="s">
        <v>309</v>
      </c>
      <c r="C109" s="109" t="s">
        <v>310</v>
      </c>
      <c r="D109" s="110" t="s">
        <v>131</v>
      </c>
      <c r="E109" s="111">
        <v>722</v>
      </c>
      <c r="F109" s="112">
        <v>0</v>
      </c>
      <c r="G109" s="113">
        <f t="shared" si="9"/>
        <v>0</v>
      </c>
      <c r="I109" s="115"/>
      <c r="J109" s="114"/>
      <c r="K109" s="115">
        <f t="shared" si="10"/>
        <v>0</v>
      </c>
    </row>
    <row r="110" spans="1:11" x14ac:dyDescent="0.2">
      <c r="A110" s="116">
        <v>9</v>
      </c>
      <c r="B110" s="117" t="s">
        <v>311</v>
      </c>
      <c r="C110" s="109" t="s">
        <v>312</v>
      </c>
      <c r="D110" s="110" t="s">
        <v>92</v>
      </c>
      <c r="E110" s="111">
        <v>1.44</v>
      </c>
      <c r="F110" s="112">
        <v>1.98</v>
      </c>
      <c r="G110" s="113">
        <f t="shared" si="9"/>
        <v>2.8512</v>
      </c>
      <c r="I110" s="115"/>
      <c r="J110" s="114"/>
      <c r="K110" s="115">
        <f t="shared" si="10"/>
        <v>0</v>
      </c>
    </row>
    <row r="111" spans="1:11" x14ac:dyDescent="0.2">
      <c r="A111" s="116">
        <v>10</v>
      </c>
      <c r="B111" s="117" t="s">
        <v>314</v>
      </c>
      <c r="C111" s="109" t="s">
        <v>315</v>
      </c>
      <c r="D111" s="110" t="s">
        <v>92</v>
      </c>
      <c r="E111" s="111">
        <v>0.28799999999999998</v>
      </c>
      <c r="F111" s="112">
        <v>2.59</v>
      </c>
      <c r="G111" s="113">
        <f t="shared" si="9"/>
        <v>0.74591999999999992</v>
      </c>
      <c r="I111" s="115"/>
      <c r="J111" s="114"/>
      <c r="K111" s="115">
        <f t="shared" si="10"/>
        <v>0</v>
      </c>
    </row>
    <row r="112" spans="1:11" x14ac:dyDescent="0.2">
      <c r="A112" s="116">
        <v>11</v>
      </c>
      <c r="B112" s="117" t="s">
        <v>317</v>
      </c>
      <c r="C112" s="109" t="s">
        <v>318</v>
      </c>
      <c r="D112" s="110" t="s">
        <v>131</v>
      </c>
      <c r="E112" s="111">
        <v>4.8</v>
      </c>
      <c r="F112" s="112">
        <v>0.12966</v>
      </c>
      <c r="G112" s="113">
        <f t="shared" si="9"/>
        <v>0.62236799999999992</v>
      </c>
      <c r="I112" s="115"/>
      <c r="J112" s="114"/>
      <c r="K112" s="115">
        <f t="shared" si="10"/>
        <v>0</v>
      </c>
    </row>
    <row r="113" spans="1:11" x14ac:dyDescent="0.2">
      <c r="A113" s="116">
        <v>12</v>
      </c>
      <c r="B113" s="117" t="s">
        <v>320</v>
      </c>
      <c r="C113" s="109" t="s">
        <v>321</v>
      </c>
      <c r="D113" s="110" t="s">
        <v>157</v>
      </c>
      <c r="E113" s="111">
        <v>62</v>
      </c>
      <c r="F113" s="112">
        <v>3.5999999999999999E-3</v>
      </c>
      <c r="G113" s="113">
        <f t="shared" si="9"/>
        <v>0.22319999999999998</v>
      </c>
      <c r="I113" s="115"/>
      <c r="J113" s="114"/>
      <c r="K113" s="115">
        <f t="shared" si="10"/>
        <v>0</v>
      </c>
    </row>
    <row r="114" spans="1:11" x14ac:dyDescent="0.2">
      <c r="C114" s="121" t="str">
        <f>CONCATENATE(B102," celkem")</f>
        <v>5 celkem</v>
      </c>
      <c r="G114" s="122">
        <f>SUBTOTAL(9,G104:G113)</f>
        <v>9.5123079999999991</v>
      </c>
      <c r="I114" s="123">
        <f>SUBTOTAL(9,I104:I113)</f>
        <v>0</v>
      </c>
      <c r="K114" s="123">
        <f>SUBTOTAL(9,K104:K113)</f>
        <v>0</v>
      </c>
    </row>
    <row r="116" spans="1:11" ht="15" x14ac:dyDescent="0.25">
      <c r="B116" s="105" t="s">
        <v>324</v>
      </c>
      <c r="C116" s="106" t="s">
        <v>325</v>
      </c>
    </row>
    <row r="118" spans="1:11" x14ac:dyDescent="0.2">
      <c r="A118" s="116">
        <v>1</v>
      </c>
      <c r="B118" s="117" t="s">
        <v>326</v>
      </c>
      <c r="C118" s="109" t="s">
        <v>327</v>
      </c>
      <c r="D118" s="110" t="s">
        <v>157</v>
      </c>
      <c r="E118" s="111">
        <v>11</v>
      </c>
      <c r="F118" s="112">
        <v>0</v>
      </c>
      <c r="G118" s="113">
        <f>E118*F118</f>
        <v>0</v>
      </c>
      <c r="I118" s="115"/>
      <c r="J118" s="114"/>
      <c r="K118" s="115">
        <f>E118*J118</f>
        <v>0</v>
      </c>
    </row>
    <row r="119" spans="1:11" x14ac:dyDescent="0.2">
      <c r="A119" s="119" t="s">
        <v>197</v>
      </c>
      <c r="B119" s="120" t="s">
        <v>127</v>
      </c>
      <c r="C119" s="109" t="s">
        <v>330</v>
      </c>
      <c r="D119" s="110" t="s">
        <v>278</v>
      </c>
      <c r="E119" s="111">
        <v>11.11</v>
      </c>
      <c r="F119" s="112">
        <v>1.4999999999999999E-2</v>
      </c>
      <c r="G119" s="113">
        <f>E119*F119</f>
        <v>0.16664999999999999</v>
      </c>
      <c r="H119" s="114"/>
      <c r="I119" s="115">
        <f>E119*H119</f>
        <v>0</v>
      </c>
      <c r="K119" s="115"/>
    </row>
    <row r="120" spans="1:11" x14ac:dyDescent="0.2">
      <c r="C120" s="121" t="str">
        <f>CONCATENATE(B116," celkem")</f>
        <v>8 celkem</v>
      </c>
      <c r="G120" s="122">
        <f>SUBTOTAL(9,G118:G119)</f>
        <v>0.16664999999999999</v>
      </c>
      <c r="I120" s="123">
        <f>SUBTOTAL(9,I118:I119)</f>
        <v>0</v>
      </c>
      <c r="K120" s="123">
        <f>SUBTOTAL(9,K118:K119)</f>
        <v>0</v>
      </c>
    </row>
    <row r="122" spans="1:11" ht="15" x14ac:dyDescent="0.25">
      <c r="B122" s="105" t="s">
        <v>331</v>
      </c>
      <c r="C122" s="106" t="s">
        <v>332</v>
      </c>
    </row>
    <row r="124" spans="1:11" x14ac:dyDescent="0.2">
      <c r="A124" s="116">
        <v>1</v>
      </c>
      <c r="B124" s="117" t="s">
        <v>333</v>
      </c>
      <c r="C124" s="109" t="s">
        <v>334</v>
      </c>
      <c r="D124" s="110" t="s">
        <v>157</v>
      </c>
      <c r="E124" s="111">
        <v>117</v>
      </c>
      <c r="F124" s="112">
        <v>0.13</v>
      </c>
      <c r="G124" s="113">
        <f t="shared" ref="G124:G138" si="11">E124*F124</f>
        <v>15.21</v>
      </c>
      <c r="I124" s="115"/>
      <c r="J124" s="114"/>
      <c r="K124" s="115">
        <f>E124*J124</f>
        <v>0</v>
      </c>
    </row>
    <row r="125" spans="1:11" x14ac:dyDescent="0.2">
      <c r="A125" s="119" t="s">
        <v>197</v>
      </c>
      <c r="B125" s="120">
        <v>59217491</v>
      </c>
      <c r="C125" s="109" t="s">
        <v>339</v>
      </c>
      <c r="D125" s="110" t="s">
        <v>164</v>
      </c>
      <c r="E125" s="111">
        <v>80.8</v>
      </c>
      <c r="F125" s="112">
        <v>8.3000000000000004E-2</v>
      </c>
      <c r="G125" s="113">
        <f t="shared" si="11"/>
        <v>6.7064000000000004</v>
      </c>
      <c r="H125" s="114"/>
      <c r="I125" s="115">
        <f>E125*H125</f>
        <v>0</v>
      </c>
      <c r="K125" s="115"/>
    </row>
    <row r="126" spans="1:11" x14ac:dyDescent="0.2">
      <c r="A126" s="119" t="s">
        <v>340</v>
      </c>
      <c r="B126" s="120">
        <v>59217468</v>
      </c>
      <c r="C126" s="109" t="s">
        <v>341</v>
      </c>
      <c r="D126" s="110" t="s">
        <v>164</v>
      </c>
      <c r="E126" s="111">
        <v>35.35</v>
      </c>
      <c r="F126" s="112">
        <v>4.8300000000000003E-2</v>
      </c>
      <c r="G126" s="113">
        <f t="shared" si="11"/>
        <v>1.7074050000000001</v>
      </c>
      <c r="H126" s="114"/>
      <c r="I126" s="115">
        <f>E126*H126</f>
        <v>0</v>
      </c>
      <c r="K126" s="115"/>
    </row>
    <row r="127" spans="1:11" x14ac:dyDescent="0.2">
      <c r="A127" s="119" t="s">
        <v>342</v>
      </c>
      <c r="B127" s="120">
        <v>59217469</v>
      </c>
      <c r="C127" s="109" t="s">
        <v>343</v>
      </c>
      <c r="D127" s="110" t="s">
        <v>164</v>
      </c>
      <c r="E127" s="111">
        <v>2.02</v>
      </c>
      <c r="F127" s="112">
        <v>6.4000000000000001E-2</v>
      </c>
      <c r="G127" s="113">
        <f t="shared" si="11"/>
        <v>0.12928000000000001</v>
      </c>
      <c r="H127" s="114"/>
      <c r="I127" s="115">
        <f>E127*H127</f>
        <v>0</v>
      </c>
      <c r="K127" s="115"/>
    </row>
    <row r="128" spans="1:11" x14ac:dyDescent="0.2">
      <c r="A128" s="116">
        <v>2</v>
      </c>
      <c r="B128" s="117" t="s">
        <v>344</v>
      </c>
      <c r="C128" s="109" t="s">
        <v>345</v>
      </c>
      <c r="D128" s="110" t="s">
        <v>157</v>
      </c>
      <c r="E128" s="111">
        <v>48</v>
      </c>
      <c r="F128" s="112">
        <v>0</v>
      </c>
      <c r="G128" s="113">
        <f t="shared" si="11"/>
        <v>0</v>
      </c>
      <c r="I128" s="115"/>
      <c r="J128" s="114"/>
      <c r="K128" s="115">
        <f>E128*J128</f>
        <v>0</v>
      </c>
    </row>
    <row r="129" spans="1:11" x14ac:dyDescent="0.2">
      <c r="A129" s="116">
        <v>3</v>
      </c>
      <c r="B129" s="117" t="s">
        <v>347</v>
      </c>
      <c r="C129" s="109" t="s">
        <v>348</v>
      </c>
      <c r="D129" s="110" t="s">
        <v>164</v>
      </c>
      <c r="E129" s="111">
        <v>1</v>
      </c>
      <c r="F129" s="112">
        <v>0</v>
      </c>
      <c r="G129" s="113">
        <f t="shared" si="11"/>
        <v>0</v>
      </c>
      <c r="I129" s="115"/>
      <c r="J129" s="114"/>
      <c r="K129" s="115">
        <f>E129*J129</f>
        <v>0</v>
      </c>
    </row>
    <row r="130" spans="1:11" x14ac:dyDescent="0.2">
      <c r="A130" s="119" t="s">
        <v>206</v>
      </c>
      <c r="B130" s="120">
        <v>55346321</v>
      </c>
      <c r="C130" s="109" t="s">
        <v>349</v>
      </c>
      <c r="D130" s="110" t="s">
        <v>262</v>
      </c>
      <c r="E130" s="111">
        <v>1</v>
      </c>
      <c r="F130" s="112">
        <v>4.4999999999999998E-2</v>
      </c>
      <c r="G130" s="113">
        <f t="shared" si="11"/>
        <v>4.4999999999999998E-2</v>
      </c>
      <c r="H130" s="114"/>
      <c r="I130" s="115">
        <f>E130*H130</f>
        <v>0</v>
      </c>
      <c r="K130" s="115"/>
    </row>
    <row r="131" spans="1:11" x14ac:dyDescent="0.2">
      <c r="A131" s="116">
        <v>4</v>
      </c>
      <c r="B131" s="117" t="s">
        <v>350</v>
      </c>
      <c r="C131" s="109" t="s">
        <v>351</v>
      </c>
      <c r="D131" s="110" t="s">
        <v>164</v>
      </c>
      <c r="E131" s="111">
        <v>2</v>
      </c>
      <c r="F131" s="112">
        <v>0</v>
      </c>
      <c r="G131" s="113">
        <f t="shared" si="11"/>
        <v>0</v>
      </c>
      <c r="I131" s="115"/>
      <c r="J131" s="114"/>
      <c r="K131" s="115">
        <f>E131*J131</f>
        <v>0</v>
      </c>
    </row>
    <row r="132" spans="1:11" x14ac:dyDescent="0.2">
      <c r="A132" s="119" t="s">
        <v>352</v>
      </c>
      <c r="B132" s="120">
        <v>55345983</v>
      </c>
      <c r="C132" s="109" t="s">
        <v>353</v>
      </c>
      <c r="D132" s="110" t="s">
        <v>164</v>
      </c>
      <c r="E132" s="111">
        <v>2</v>
      </c>
      <c r="F132" s="112">
        <v>9.5000000000000001E-2</v>
      </c>
      <c r="G132" s="113">
        <f t="shared" si="11"/>
        <v>0.19</v>
      </c>
      <c r="H132" s="114"/>
      <c r="I132" s="115">
        <f>E132*H132</f>
        <v>0</v>
      </c>
      <c r="K132" s="115"/>
    </row>
    <row r="133" spans="1:11" x14ac:dyDescent="0.2">
      <c r="A133" s="116">
        <v>5</v>
      </c>
      <c r="B133" s="117" t="s">
        <v>127</v>
      </c>
      <c r="C133" s="109" t="s">
        <v>354</v>
      </c>
      <c r="D133" s="110" t="s">
        <v>262</v>
      </c>
      <c r="E133" s="111">
        <v>1</v>
      </c>
      <c r="F133" s="112">
        <v>0</v>
      </c>
      <c r="G133" s="113">
        <f t="shared" si="11"/>
        <v>0</v>
      </c>
      <c r="I133" s="115"/>
      <c r="J133" s="114"/>
      <c r="K133" s="115">
        <f>E133*J133</f>
        <v>0</v>
      </c>
    </row>
    <row r="134" spans="1:11" x14ac:dyDescent="0.2">
      <c r="A134" s="119" t="s">
        <v>355</v>
      </c>
      <c r="B134" s="120" t="s">
        <v>127</v>
      </c>
      <c r="C134" s="109" t="s">
        <v>356</v>
      </c>
      <c r="D134" s="110" t="s">
        <v>262</v>
      </c>
      <c r="E134" s="111">
        <v>1</v>
      </c>
      <c r="F134" s="112">
        <v>3.5000000000000003E-2</v>
      </c>
      <c r="G134" s="113">
        <f t="shared" si="11"/>
        <v>3.5000000000000003E-2</v>
      </c>
      <c r="H134" s="114"/>
      <c r="I134" s="115">
        <f>E134*H134</f>
        <v>0</v>
      </c>
      <c r="K134" s="115"/>
    </row>
    <row r="135" spans="1:11" x14ac:dyDescent="0.2">
      <c r="A135" s="116">
        <v>6</v>
      </c>
      <c r="B135" s="117" t="s">
        <v>127</v>
      </c>
      <c r="C135" s="109" t="s">
        <v>357</v>
      </c>
      <c r="D135" s="110" t="s">
        <v>278</v>
      </c>
      <c r="E135" s="111">
        <v>26</v>
      </c>
      <c r="F135" s="112">
        <v>0</v>
      </c>
      <c r="G135" s="113">
        <f t="shared" si="11"/>
        <v>0</v>
      </c>
      <c r="I135" s="115"/>
      <c r="J135" s="114"/>
      <c r="K135" s="115">
        <f>E135*J135</f>
        <v>0</v>
      </c>
    </row>
    <row r="136" spans="1:11" x14ac:dyDescent="0.2">
      <c r="A136" s="116">
        <v>7</v>
      </c>
      <c r="B136" s="117" t="s">
        <v>127</v>
      </c>
      <c r="C136" s="109" t="s">
        <v>359</v>
      </c>
      <c r="D136" s="110" t="s">
        <v>262</v>
      </c>
      <c r="E136" s="111">
        <v>1</v>
      </c>
      <c r="F136" s="112">
        <v>0</v>
      </c>
      <c r="G136" s="113">
        <f t="shared" si="11"/>
        <v>0</v>
      </c>
      <c r="I136" s="115"/>
      <c r="J136" s="114"/>
      <c r="K136" s="115">
        <f>E136*J136</f>
        <v>0</v>
      </c>
    </row>
    <row r="137" spans="1:11" x14ac:dyDescent="0.2">
      <c r="A137" s="116">
        <v>8</v>
      </c>
      <c r="B137" s="117" t="s">
        <v>360</v>
      </c>
      <c r="C137" s="109" t="s">
        <v>361</v>
      </c>
      <c r="D137" s="110" t="s">
        <v>157</v>
      </c>
      <c r="E137" s="111">
        <v>112</v>
      </c>
      <c r="F137" s="112">
        <v>6.9999999999999994E-5</v>
      </c>
      <c r="G137" s="113">
        <f t="shared" si="11"/>
        <v>7.8399999999999997E-3</v>
      </c>
      <c r="I137" s="115"/>
      <c r="J137" s="114"/>
      <c r="K137" s="115">
        <f>E137*J137</f>
        <v>0</v>
      </c>
    </row>
    <row r="138" spans="1:11" x14ac:dyDescent="0.2">
      <c r="A138" s="116">
        <v>9</v>
      </c>
      <c r="B138" s="117" t="s">
        <v>363</v>
      </c>
      <c r="C138" s="109" t="s">
        <v>364</v>
      </c>
      <c r="D138" s="110" t="s">
        <v>157</v>
      </c>
      <c r="E138" s="111">
        <v>112</v>
      </c>
      <c r="F138" s="112">
        <v>0</v>
      </c>
      <c r="G138" s="113">
        <f t="shared" si="11"/>
        <v>0</v>
      </c>
      <c r="I138" s="115"/>
      <c r="J138" s="114"/>
      <c r="K138" s="115">
        <f>E138*J138</f>
        <v>0</v>
      </c>
    </row>
    <row r="139" spans="1:11" x14ac:dyDescent="0.2">
      <c r="C139" s="121" t="str">
        <f>CONCATENATE(B122," celkem")</f>
        <v>9 celkem</v>
      </c>
      <c r="G139" s="122">
        <f>SUBTOTAL(9,G124:G138)</f>
        <v>24.030925000000011</v>
      </c>
      <c r="I139" s="123">
        <f>SUBTOTAL(9,I124:I138)</f>
        <v>0</v>
      </c>
      <c r="K139" s="123">
        <f>SUBTOTAL(9,K124:K138)</f>
        <v>0</v>
      </c>
    </row>
    <row r="141" spans="1:11" ht="15" x14ac:dyDescent="0.25">
      <c r="B141" s="105" t="s">
        <v>366</v>
      </c>
      <c r="C141" s="106" t="s">
        <v>367</v>
      </c>
    </row>
    <row r="143" spans="1:11" x14ac:dyDescent="0.2">
      <c r="A143" s="116">
        <v>1</v>
      </c>
      <c r="B143" s="117" t="s">
        <v>368</v>
      </c>
      <c r="C143" s="109" t="s">
        <v>369</v>
      </c>
      <c r="D143" s="110" t="s">
        <v>168</v>
      </c>
      <c r="E143" s="111">
        <v>86.9</v>
      </c>
      <c r="F143" s="112">
        <v>0</v>
      </c>
      <c r="G143" s="113">
        <f>E143*F143</f>
        <v>0</v>
      </c>
      <c r="I143" s="115"/>
      <c r="J143" s="114"/>
      <c r="K143" s="115">
        <f>E143*J143</f>
        <v>0</v>
      </c>
    </row>
    <row r="144" spans="1:11" x14ac:dyDescent="0.2">
      <c r="C144" s="121" t="str">
        <f>CONCATENATE(B141," celkem")</f>
        <v>99 celkem</v>
      </c>
      <c r="G144" s="122">
        <f>SUBTOTAL(9,G143:G143)</f>
        <v>0</v>
      </c>
      <c r="I144" s="123">
        <f>SUBTOTAL(9,I143:I143)</f>
        <v>0</v>
      </c>
      <c r="K144" s="123">
        <f>SUBTOTAL(9,K143:K143)</f>
        <v>0</v>
      </c>
    </row>
  </sheetData>
  <mergeCells count="4">
    <mergeCell ref="G1:K1"/>
    <mergeCell ref="H2:K2"/>
    <mergeCell ref="H3:K3"/>
    <mergeCell ref="H4:K4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77" fitToHeight="0" orientation="landscape" horizontalDpi="300" verticalDpi="300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F23"/>
  <sheetViews>
    <sheetView workbookViewId="0"/>
  </sheetViews>
  <sheetFormatPr defaultRowHeight="12.75" x14ac:dyDescent="0.2"/>
  <cols>
    <col min="1" max="1" width="12.42578125" customWidth="1"/>
    <col min="2" max="2" width="49.85546875" customWidth="1"/>
    <col min="3" max="3" width="13.28515625" customWidth="1"/>
    <col min="4" max="4" width="15.42578125" customWidth="1"/>
    <col min="5" max="5" width="14.7109375" customWidth="1"/>
    <col min="6" max="6" width="14.42578125" customWidth="1"/>
  </cols>
  <sheetData>
    <row r="1" spans="1:6" x14ac:dyDescent="0.2">
      <c r="B1" s="64" t="s">
        <v>37</v>
      </c>
      <c r="F1" s="41"/>
    </row>
    <row r="2" spans="1:6" x14ac:dyDescent="0.2">
      <c r="A2" s="36"/>
      <c r="B2" s="36"/>
      <c r="C2" s="36"/>
      <c r="D2" s="36"/>
      <c r="E2" s="36"/>
      <c r="F2" s="41"/>
    </row>
    <row r="3" spans="1:6" x14ac:dyDescent="0.2">
      <c r="A3" s="36" t="s">
        <v>17</v>
      </c>
      <c r="B3" s="134" t="str">
        <f>Rozpočet!C2</f>
        <v>PARKOVACÍ PLOCHA PRO ZAMĚSTNANCE V AREÁLU ZOO LEŠNÁ</v>
      </c>
      <c r="C3" s="134"/>
      <c r="D3" s="134"/>
      <c r="E3" s="134"/>
      <c r="F3" s="41"/>
    </row>
    <row r="4" spans="1:6" x14ac:dyDescent="0.2">
      <c r="A4" s="36" t="s">
        <v>19</v>
      </c>
      <c r="B4" s="57" t="str">
        <f>Rozpočet!H2</f>
        <v>Zlín-Lešná-PPPZ</v>
      </c>
      <c r="C4" s="41"/>
      <c r="D4" s="42" t="s">
        <v>24</v>
      </c>
      <c r="E4" s="43">
        <f>Rozpočet!C4</f>
        <v>42689</v>
      </c>
      <c r="F4" s="41"/>
    </row>
    <row r="5" spans="1:6" x14ac:dyDescent="0.2">
      <c r="A5" s="36" t="s">
        <v>23</v>
      </c>
      <c r="B5" s="134" t="str">
        <f>Rozpočet!C3</f>
        <v>SO 101 -  Parkovací plocha</v>
      </c>
      <c r="C5" s="135"/>
      <c r="D5" s="135"/>
      <c r="E5" s="135"/>
      <c r="F5" s="41"/>
    </row>
    <row r="6" spans="1:6" x14ac:dyDescent="0.2">
      <c r="A6" s="36" t="s">
        <v>22</v>
      </c>
      <c r="B6" s="134" t="str">
        <f>Rozpočet!H3</f>
        <v>SO 101-Parkovací plocha</v>
      </c>
      <c r="C6" s="135"/>
      <c r="D6" s="135"/>
      <c r="E6" s="135"/>
      <c r="F6" s="41"/>
    </row>
    <row r="7" spans="1:6" ht="13.5" thickBot="1" x14ac:dyDescent="0.25">
      <c r="A7" s="36"/>
      <c r="B7" s="36"/>
      <c r="C7" s="36"/>
      <c r="D7" s="36"/>
      <c r="E7" s="36"/>
      <c r="F7" s="41"/>
    </row>
    <row r="8" spans="1:6" x14ac:dyDescent="0.2">
      <c r="A8" s="44" t="s">
        <v>25</v>
      </c>
      <c r="B8" s="45" t="s">
        <v>26</v>
      </c>
      <c r="C8" s="46" t="s">
        <v>20</v>
      </c>
      <c r="D8" s="46"/>
      <c r="E8" s="47"/>
      <c r="F8" s="48" t="s">
        <v>0</v>
      </c>
    </row>
    <row r="9" spans="1:6" ht="13.5" thickBot="1" x14ac:dyDescent="0.25">
      <c r="A9" s="49"/>
      <c r="B9" s="50"/>
      <c r="C9" s="51" t="s">
        <v>35</v>
      </c>
      <c r="D9" s="51" t="s">
        <v>36</v>
      </c>
      <c r="E9" s="52" t="s">
        <v>27</v>
      </c>
      <c r="F9" s="52"/>
    </row>
    <row r="10" spans="1:6" x14ac:dyDescent="0.2">
      <c r="A10" s="37"/>
      <c r="B10" s="38"/>
      <c r="C10" s="53"/>
      <c r="D10" s="53"/>
      <c r="E10" s="1"/>
      <c r="F10" s="39"/>
    </row>
    <row r="11" spans="1:6" x14ac:dyDescent="0.2">
      <c r="A11" s="124" t="str">
        <f>Rozpočet!B9</f>
        <v>1</v>
      </c>
      <c r="B11" s="125" t="str">
        <f>Rozpočet!C9</f>
        <v>Zemní práce</v>
      </c>
      <c r="C11" s="126">
        <f>Rozpočet!I26</f>
        <v>0</v>
      </c>
      <c r="D11" s="126">
        <f>Rozpočet!K26</f>
        <v>0</v>
      </c>
      <c r="E11" s="1">
        <f t="shared" ref="E11:E21" si="0">C11+D11</f>
        <v>0</v>
      </c>
      <c r="F11" s="39">
        <f>Rozpočet!G26</f>
        <v>32.474820000000001</v>
      </c>
    </row>
    <row r="12" spans="1:6" x14ac:dyDescent="0.2">
      <c r="A12" s="124" t="str">
        <f>Rozpočet!B28</f>
        <v>11</v>
      </c>
      <c r="B12" s="125" t="str">
        <f>Rozpočet!C28</f>
        <v>Přípravné a přidružené práce</v>
      </c>
      <c r="C12" s="126">
        <f>Rozpočet!I45</f>
        <v>0</v>
      </c>
      <c r="D12" s="126">
        <f>Rozpočet!K45</f>
        <v>0</v>
      </c>
      <c r="E12" s="1">
        <f t="shared" si="0"/>
        <v>0</v>
      </c>
      <c r="F12" s="39">
        <f>Rozpočet!G45</f>
        <v>2.4000000000000003E-4</v>
      </c>
    </row>
    <row r="13" spans="1:6" x14ac:dyDescent="0.2">
      <c r="A13" s="124" t="str">
        <f>Rozpočet!B47</f>
        <v>18</v>
      </c>
      <c r="B13" s="125" t="str">
        <f>Rozpočet!C47</f>
        <v>Povrchové úpravy terénu</v>
      </c>
      <c r="C13" s="126">
        <f>Rozpočet!I65</f>
        <v>0</v>
      </c>
      <c r="D13" s="126">
        <f>Rozpočet!K65</f>
        <v>0</v>
      </c>
      <c r="E13" s="1">
        <f t="shared" si="0"/>
        <v>0</v>
      </c>
      <c r="F13" s="39">
        <f>Rozpočet!G65</f>
        <v>0</v>
      </c>
    </row>
    <row r="14" spans="1:6" x14ac:dyDescent="0.2">
      <c r="A14" s="124" t="str">
        <f>Rozpočet!B67</f>
        <v>2</v>
      </c>
      <c r="B14" s="125" t="str">
        <f>Rozpočet!C67</f>
        <v>Zvláštní zakládání, základy, zpevňování hornin</v>
      </c>
      <c r="C14" s="126">
        <f>Rozpočet!I75</f>
        <v>0</v>
      </c>
      <c r="D14" s="126">
        <f>Rozpočet!K75</f>
        <v>0</v>
      </c>
      <c r="E14" s="1">
        <f t="shared" si="0"/>
        <v>0</v>
      </c>
      <c r="F14" s="39">
        <f>Rozpočet!G75</f>
        <v>19.739568389999999</v>
      </c>
    </row>
    <row r="15" spans="1:6" x14ac:dyDescent="0.2">
      <c r="A15" s="124" t="str">
        <f>Rozpočet!B77</f>
        <v>21</v>
      </c>
      <c r="B15" s="125" t="str">
        <f>Rozpočet!C77</f>
        <v>Úprava podloží a základové spáry</v>
      </c>
      <c r="C15" s="126">
        <f>Rozpočet!I80</f>
        <v>0</v>
      </c>
      <c r="D15" s="126">
        <f>Rozpočet!K80</f>
        <v>0</v>
      </c>
      <c r="E15" s="1">
        <f t="shared" si="0"/>
        <v>0</v>
      </c>
      <c r="F15" s="39">
        <f>Rozpočet!G80</f>
        <v>0</v>
      </c>
    </row>
    <row r="16" spans="1:6" x14ac:dyDescent="0.2">
      <c r="A16" s="124" t="str">
        <f>Rozpočet!B82</f>
        <v>3</v>
      </c>
      <c r="B16" s="125" t="str">
        <f>Rozpočet!C82</f>
        <v>Svislé a kompletní konstrukce</v>
      </c>
      <c r="C16" s="126">
        <f>Rozpočet!I94</f>
        <v>0</v>
      </c>
      <c r="D16" s="126">
        <f>Rozpočet!K94</f>
        <v>0</v>
      </c>
      <c r="E16" s="1">
        <f t="shared" si="0"/>
        <v>0</v>
      </c>
      <c r="F16" s="39">
        <f>Rozpočet!G94</f>
        <v>0</v>
      </c>
    </row>
    <row r="17" spans="1:6" x14ac:dyDescent="0.2">
      <c r="A17" s="124" t="str">
        <f>Rozpočet!B96</f>
        <v>4</v>
      </c>
      <c r="B17" s="125" t="str">
        <f>Rozpočet!C96</f>
        <v>Vodorovné konstrukce</v>
      </c>
      <c r="C17" s="126">
        <f>Rozpočet!I100</f>
        <v>0</v>
      </c>
      <c r="D17" s="126">
        <f>Rozpočet!K100</f>
        <v>0</v>
      </c>
      <c r="E17" s="1">
        <f t="shared" si="0"/>
        <v>0</v>
      </c>
      <c r="F17" s="39">
        <f>Rozpočet!G100</f>
        <v>0.97650000000000003</v>
      </c>
    </row>
    <row r="18" spans="1:6" x14ac:dyDescent="0.2">
      <c r="A18" s="124" t="str">
        <f>Rozpočet!B102</f>
        <v>5</v>
      </c>
      <c r="B18" s="125" t="str">
        <f>Rozpočet!C102</f>
        <v>Komunikace</v>
      </c>
      <c r="C18" s="126">
        <f>Rozpočet!I114</f>
        <v>0</v>
      </c>
      <c r="D18" s="126">
        <f>Rozpočet!K114</f>
        <v>0</v>
      </c>
      <c r="E18" s="1">
        <f t="shared" si="0"/>
        <v>0</v>
      </c>
      <c r="F18" s="39">
        <f>Rozpočet!G114</f>
        <v>9.5123079999999991</v>
      </c>
    </row>
    <row r="19" spans="1:6" x14ac:dyDescent="0.2">
      <c r="A19" s="124" t="str">
        <f>Rozpočet!B116</f>
        <v>8</v>
      </c>
      <c r="B19" s="125" t="str">
        <f>Rozpočet!C116</f>
        <v>Trubní vedení</v>
      </c>
      <c r="C19" s="126">
        <f>Rozpočet!I120</f>
        <v>0</v>
      </c>
      <c r="D19" s="126">
        <f>Rozpočet!K120</f>
        <v>0</v>
      </c>
      <c r="E19" s="1">
        <f t="shared" si="0"/>
        <v>0</v>
      </c>
      <c r="F19" s="39">
        <f>Rozpočet!G120</f>
        <v>0.16664999999999999</v>
      </c>
    </row>
    <row r="20" spans="1:6" x14ac:dyDescent="0.2">
      <c r="A20" s="124" t="str">
        <f>Rozpočet!B122</f>
        <v>9</v>
      </c>
      <c r="B20" s="125" t="str">
        <f>Rozpočet!C122</f>
        <v>Ostatní konstrukce a práce bourací, přesun hmot, lešení</v>
      </c>
      <c r="C20" s="126">
        <f>Rozpočet!I139</f>
        <v>0</v>
      </c>
      <c r="D20" s="126">
        <f>Rozpočet!K139</f>
        <v>0</v>
      </c>
      <c r="E20" s="1">
        <f t="shared" si="0"/>
        <v>0</v>
      </c>
      <c r="F20" s="39">
        <f>Rozpočet!G139</f>
        <v>24.030925000000011</v>
      </c>
    </row>
    <row r="21" spans="1:6" x14ac:dyDescent="0.2">
      <c r="A21" s="124" t="str">
        <f>Rozpočet!B141</f>
        <v>99</v>
      </c>
      <c r="B21" s="125" t="str">
        <f>Rozpočet!C141</f>
        <v>Přesun hmot</v>
      </c>
      <c r="C21" s="126">
        <f>Rozpočet!I144</f>
        <v>0</v>
      </c>
      <c r="D21" s="126">
        <f>Rozpočet!K144</f>
        <v>0</v>
      </c>
      <c r="E21" s="1">
        <f t="shared" si="0"/>
        <v>0</v>
      </c>
      <c r="F21" s="39">
        <f>Rozpočet!G144</f>
        <v>0</v>
      </c>
    </row>
    <row r="22" spans="1:6" ht="13.5" thickBot="1" x14ac:dyDescent="0.25">
      <c r="A22" s="40"/>
      <c r="B22" s="54"/>
      <c r="C22" s="54"/>
      <c r="D22" s="54"/>
      <c r="E22" s="1"/>
      <c r="F22" s="39"/>
    </row>
    <row r="23" spans="1:6" ht="13.5" thickTop="1" x14ac:dyDescent="0.2">
      <c r="A23" s="55"/>
      <c r="B23" s="56" t="s">
        <v>27</v>
      </c>
      <c r="C23" s="58">
        <f>SUM(C10:C22)</f>
        <v>0</v>
      </c>
      <c r="D23" s="59">
        <f>SUM(D10:D22)</f>
        <v>0</v>
      </c>
      <c r="E23" s="58">
        <f>SUM(E10:E22)</f>
        <v>0</v>
      </c>
      <c r="F23" s="59">
        <f>SUM(F10:F22)</f>
        <v>86.901011390000008</v>
      </c>
    </row>
  </sheetData>
  <mergeCells count="3">
    <mergeCell ref="B3:E3"/>
    <mergeCell ref="B5:E5"/>
    <mergeCell ref="B6:E6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fitToHeight="0" orientation="landscape" horizontalDpi="200" verticalDpi="200" r:id="rId1"/>
  <headerFooter alignWithMargins="0">
    <oddFooter>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K248"/>
  <sheetViews>
    <sheetView topLeftCell="A151" workbookViewId="0">
      <selection activeCell="A191" sqref="A191:XFD191"/>
    </sheetView>
  </sheetViews>
  <sheetFormatPr defaultRowHeight="12.75" x14ac:dyDescent="0.2"/>
  <cols>
    <col min="1" max="1" width="5.28515625" customWidth="1"/>
    <col min="2" max="2" width="12.5703125" customWidth="1"/>
    <col min="3" max="3" width="46.140625" customWidth="1"/>
    <col min="5" max="5" width="13.42578125" customWidth="1"/>
    <col min="6" max="6" width="12.7109375" customWidth="1"/>
    <col min="7" max="7" width="12" customWidth="1"/>
    <col min="8" max="8" width="15.28515625" customWidth="1"/>
    <col min="9" max="9" width="13" customWidth="1"/>
    <col min="10" max="10" width="13.85546875" customWidth="1"/>
    <col min="11" max="11" width="13.7109375" customWidth="1"/>
  </cols>
  <sheetData>
    <row r="1" spans="1:11" x14ac:dyDescent="0.2">
      <c r="C1" s="65" t="s">
        <v>38</v>
      </c>
    </row>
    <row r="2" spans="1:11" x14ac:dyDescent="0.2">
      <c r="A2" s="5" t="s">
        <v>31</v>
      </c>
      <c r="B2" s="5"/>
      <c r="C2" s="6" t="str">
        <f>+Rozpočet!C2</f>
        <v>PARKOVACÍ PLOCHA PRO ZAMĚSTNANCE V AREÁLU ZOO LEŠNÁ</v>
      </c>
      <c r="D2" s="7"/>
      <c r="E2" s="7"/>
      <c r="F2" s="6"/>
      <c r="G2" s="8" t="s">
        <v>29</v>
      </c>
      <c r="H2" s="130" t="str">
        <f>+Rozpočet!H2</f>
        <v>Zlín-Lešná-PPPZ</v>
      </c>
      <c r="I2" s="130"/>
      <c r="J2" s="130"/>
      <c r="K2" s="130"/>
    </row>
    <row r="3" spans="1:11" x14ac:dyDescent="0.2">
      <c r="A3" s="5" t="s">
        <v>28</v>
      </c>
      <c r="B3" s="5"/>
      <c r="C3" s="9" t="str">
        <f>+Rozpočet!C3</f>
        <v>SO 101 -  Parkovací plocha</v>
      </c>
      <c r="D3" s="7"/>
      <c r="E3" s="7"/>
      <c r="F3" s="6"/>
      <c r="G3" s="8" t="s">
        <v>30</v>
      </c>
      <c r="H3" s="131" t="str">
        <f>+Rozpočet!H3</f>
        <v>SO 101-Parkovací plocha</v>
      </c>
      <c r="I3" s="131"/>
      <c r="J3" s="131"/>
      <c r="K3" s="131"/>
    </row>
    <row r="4" spans="1:11" ht="13.5" thickBot="1" x14ac:dyDescent="0.25">
      <c r="A4" s="5" t="s">
        <v>1</v>
      </c>
      <c r="B4" s="5"/>
      <c r="C4" s="10">
        <f>+Rozpočet!C4</f>
        <v>42689</v>
      </c>
      <c r="D4" s="5"/>
      <c r="E4" s="5" t="s">
        <v>2</v>
      </c>
      <c r="F4" s="11"/>
      <c r="G4" s="12">
        <f>+Rozpočet!G4</f>
        <v>42689</v>
      </c>
    </row>
    <row r="5" spans="1:11" x14ac:dyDescent="0.2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x14ac:dyDescent="0.2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x14ac:dyDescent="0.2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 x14ac:dyDescent="0.25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1:11" x14ac:dyDescent="0.2">
      <c r="F9" s="66"/>
      <c r="G9" s="66"/>
    </row>
    <row r="10" spans="1:11" ht="15" x14ac:dyDescent="0.25">
      <c r="B10" s="106" t="s">
        <v>88</v>
      </c>
      <c r="C10" s="106" t="s">
        <v>89</v>
      </c>
    </row>
    <row r="12" spans="1:11" x14ac:dyDescent="0.2">
      <c r="A12" s="107">
        <v>1</v>
      </c>
      <c r="B12" s="108" t="s">
        <v>90</v>
      </c>
      <c r="C12" s="109" t="s">
        <v>91</v>
      </c>
      <c r="D12" s="110" t="s">
        <v>92</v>
      </c>
      <c r="E12" s="111">
        <v>25.312999999999999</v>
      </c>
      <c r="F12" s="112">
        <v>0</v>
      </c>
      <c r="G12" s="113">
        <f>E12*F12</f>
        <v>0</v>
      </c>
      <c r="I12" s="115"/>
      <c r="J12" s="114"/>
      <c r="K12" s="115">
        <f>E12*J12</f>
        <v>0</v>
      </c>
    </row>
    <row r="13" spans="1:11" x14ac:dyDescent="0.2">
      <c r="C13" s="118" t="s">
        <v>93</v>
      </c>
      <c r="E13" s="111">
        <v>25.3125</v>
      </c>
      <c r="G13" s="113"/>
      <c r="I13" s="115"/>
      <c r="K13" s="115"/>
    </row>
    <row r="14" spans="1:11" x14ac:dyDescent="0.2">
      <c r="A14" s="107">
        <v>2</v>
      </c>
      <c r="B14" s="108" t="s">
        <v>94</v>
      </c>
      <c r="C14" s="109" t="s">
        <v>95</v>
      </c>
      <c r="D14" s="110" t="s">
        <v>92</v>
      </c>
      <c r="E14" s="111">
        <v>12.656000000000001</v>
      </c>
      <c r="F14" s="112">
        <v>0</v>
      </c>
      <c r="G14" s="113">
        <f>E14*F14</f>
        <v>0</v>
      </c>
      <c r="I14" s="115"/>
      <c r="J14" s="114"/>
      <c r="K14" s="115">
        <f>E14*J14</f>
        <v>0</v>
      </c>
    </row>
    <row r="15" spans="1:11" x14ac:dyDescent="0.2">
      <c r="C15" s="118" t="s">
        <v>377</v>
      </c>
      <c r="E15" s="111">
        <v>12.656000000000001</v>
      </c>
      <c r="G15" s="113"/>
      <c r="I15" s="115"/>
      <c r="K15" s="115"/>
    </row>
    <row r="16" spans="1:11" x14ac:dyDescent="0.2">
      <c r="A16" s="107">
        <v>3</v>
      </c>
      <c r="B16" s="108" t="s">
        <v>96</v>
      </c>
      <c r="C16" s="109" t="s">
        <v>97</v>
      </c>
      <c r="D16" s="110" t="s">
        <v>92</v>
      </c>
      <c r="E16" s="111">
        <v>0.50700000000000001</v>
      </c>
      <c r="F16" s="112">
        <v>0</v>
      </c>
      <c r="G16" s="113">
        <f>E16*F16</f>
        <v>0</v>
      </c>
      <c r="I16" s="115"/>
      <c r="J16" s="114"/>
      <c r="K16" s="115">
        <f>E16*J16</f>
        <v>0</v>
      </c>
    </row>
    <row r="17" spans="1:11" x14ac:dyDescent="0.2">
      <c r="C17" s="118" t="s">
        <v>98</v>
      </c>
      <c r="E17" s="111">
        <v>0</v>
      </c>
      <c r="G17" s="113"/>
      <c r="I17" s="115"/>
      <c r="K17" s="115"/>
    </row>
    <row r="18" spans="1:11" x14ac:dyDescent="0.2">
      <c r="C18" s="118" t="s">
        <v>99</v>
      </c>
      <c r="E18" s="111">
        <v>0.50700000000000001</v>
      </c>
      <c r="G18" s="113"/>
      <c r="I18" s="115"/>
      <c r="K18" s="115"/>
    </row>
    <row r="19" spans="1:11" x14ac:dyDescent="0.2">
      <c r="A19" s="107">
        <v>4</v>
      </c>
      <c r="B19" s="108" t="s">
        <v>100</v>
      </c>
      <c r="C19" s="109" t="s">
        <v>101</v>
      </c>
      <c r="D19" s="110" t="s">
        <v>92</v>
      </c>
      <c r="E19" s="111">
        <v>0.254</v>
      </c>
      <c r="F19" s="112">
        <v>0</v>
      </c>
      <c r="G19" s="113">
        <f>E19*F19</f>
        <v>0</v>
      </c>
      <c r="I19" s="115"/>
      <c r="J19" s="114"/>
      <c r="K19" s="115">
        <f>E19*J19</f>
        <v>0</v>
      </c>
    </row>
    <row r="20" spans="1:11" x14ac:dyDescent="0.2">
      <c r="C20" s="118" t="s">
        <v>102</v>
      </c>
      <c r="E20" s="111">
        <v>0.2535</v>
      </c>
      <c r="G20" s="113"/>
      <c r="I20" s="115"/>
      <c r="K20" s="115"/>
    </row>
    <row r="21" spans="1:11" x14ac:dyDescent="0.2">
      <c r="A21" s="107">
        <v>5</v>
      </c>
      <c r="B21" s="108" t="s">
        <v>103</v>
      </c>
      <c r="C21" s="109" t="s">
        <v>104</v>
      </c>
      <c r="D21" s="110" t="s">
        <v>92</v>
      </c>
      <c r="E21" s="111">
        <v>16.64</v>
      </c>
      <c r="F21" s="112">
        <v>0</v>
      </c>
      <c r="G21" s="113">
        <f>E21*F21</f>
        <v>0</v>
      </c>
      <c r="I21" s="115"/>
      <c r="J21" s="114"/>
      <c r="K21" s="115">
        <f>E21*J21</f>
        <v>0</v>
      </c>
    </row>
    <row r="22" spans="1:11" x14ac:dyDescent="0.2">
      <c r="C22" s="118" t="s">
        <v>105</v>
      </c>
      <c r="E22" s="111">
        <v>0</v>
      </c>
      <c r="G22" s="113"/>
      <c r="I22" s="115"/>
      <c r="K22" s="115"/>
    </row>
    <row r="23" spans="1:11" x14ac:dyDescent="0.2">
      <c r="C23" s="118" t="s">
        <v>106</v>
      </c>
      <c r="E23" s="111">
        <v>16.64</v>
      </c>
      <c r="G23" s="113"/>
      <c r="I23" s="115"/>
      <c r="K23" s="115"/>
    </row>
    <row r="24" spans="1:11" x14ac:dyDescent="0.2">
      <c r="A24" s="107">
        <v>6</v>
      </c>
      <c r="B24" s="108" t="s">
        <v>107</v>
      </c>
      <c r="C24" s="109" t="s">
        <v>108</v>
      </c>
      <c r="D24" s="110" t="s">
        <v>92</v>
      </c>
      <c r="E24" s="111">
        <v>8.32</v>
      </c>
      <c r="F24" s="112">
        <v>0</v>
      </c>
      <c r="G24" s="113">
        <f>E24*F24</f>
        <v>0</v>
      </c>
      <c r="I24" s="115"/>
      <c r="J24" s="114"/>
      <c r="K24" s="115">
        <f>E24*J24</f>
        <v>0</v>
      </c>
    </row>
    <row r="25" spans="1:11" x14ac:dyDescent="0.2">
      <c r="C25" s="118" t="s">
        <v>109</v>
      </c>
      <c r="E25" s="111">
        <v>8.32</v>
      </c>
      <c r="G25" s="113"/>
      <c r="I25" s="115"/>
      <c r="K25" s="115"/>
    </row>
    <row r="26" spans="1:11" x14ac:dyDescent="0.2">
      <c r="A26" s="107">
        <v>7</v>
      </c>
      <c r="B26" s="108" t="s">
        <v>110</v>
      </c>
      <c r="C26" s="109" t="s">
        <v>111</v>
      </c>
      <c r="D26" s="110" t="s">
        <v>92</v>
      </c>
      <c r="E26" s="111">
        <v>2.4630000000000001</v>
      </c>
      <c r="F26" s="112">
        <v>0</v>
      </c>
      <c r="G26" s="113">
        <f>E26*F26</f>
        <v>0</v>
      </c>
      <c r="I26" s="115"/>
      <c r="J26" s="114"/>
      <c r="K26" s="115">
        <f>E26*J26</f>
        <v>0</v>
      </c>
    </row>
    <row r="27" spans="1:11" x14ac:dyDescent="0.2">
      <c r="C27" s="118" t="s">
        <v>112</v>
      </c>
      <c r="E27" s="111">
        <v>0</v>
      </c>
      <c r="G27" s="113"/>
      <c r="I27" s="115"/>
      <c r="K27" s="115"/>
    </row>
    <row r="28" spans="1:11" x14ac:dyDescent="0.2">
      <c r="C28" s="118" t="s">
        <v>113</v>
      </c>
      <c r="E28" s="111">
        <v>1.70973</v>
      </c>
      <c r="G28" s="113"/>
      <c r="I28" s="115"/>
      <c r="K28" s="115"/>
    </row>
    <row r="29" spans="1:11" x14ac:dyDescent="0.2">
      <c r="C29" s="118" t="s">
        <v>114</v>
      </c>
      <c r="E29" s="111">
        <v>0</v>
      </c>
      <c r="G29" s="113"/>
      <c r="I29" s="115"/>
      <c r="K29" s="115"/>
    </row>
    <row r="30" spans="1:11" x14ac:dyDescent="0.2">
      <c r="C30" s="118" t="s">
        <v>115</v>
      </c>
      <c r="E30" s="111">
        <v>0.75360000000000005</v>
      </c>
      <c r="G30" s="113"/>
      <c r="I30" s="115"/>
      <c r="K30" s="115"/>
    </row>
    <row r="31" spans="1:11" x14ac:dyDescent="0.2">
      <c r="A31" s="107">
        <v>8</v>
      </c>
      <c r="B31" s="108" t="s">
        <v>116</v>
      </c>
      <c r="C31" s="109" t="s">
        <v>117</v>
      </c>
      <c r="D31" s="110" t="s">
        <v>92</v>
      </c>
      <c r="E31" s="111">
        <v>1.232</v>
      </c>
      <c r="F31" s="112">
        <v>0</v>
      </c>
      <c r="G31" s="113">
        <f>E31*F31</f>
        <v>0</v>
      </c>
      <c r="I31" s="115"/>
      <c r="J31" s="114"/>
      <c r="K31" s="115">
        <f>E31*J31</f>
        <v>0</v>
      </c>
    </row>
    <row r="32" spans="1:11" x14ac:dyDescent="0.2">
      <c r="C32" s="118" t="s">
        <v>118</v>
      </c>
      <c r="E32" s="111">
        <v>1.2315</v>
      </c>
      <c r="G32" s="113"/>
      <c r="I32" s="115"/>
      <c r="K32" s="115"/>
    </row>
    <row r="33" spans="1:11" x14ac:dyDescent="0.2">
      <c r="A33" s="107">
        <v>9</v>
      </c>
      <c r="B33" s="108" t="s">
        <v>119</v>
      </c>
      <c r="C33" s="109" t="s">
        <v>120</v>
      </c>
      <c r="D33" s="110" t="s">
        <v>92</v>
      </c>
      <c r="E33" s="111">
        <v>44.923000000000002</v>
      </c>
      <c r="F33" s="112">
        <v>0</v>
      </c>
      <c r="G33" s="113">
        <f>E33*F33</f>
        <v>0</v>
      </c>
      <c r="I33" s="115"/>
      <c r="J33" s="114"/>
      <c r="K33" s="115">
        <f>E33*J33</f>
        <v>0</v>
      </c>
    </row>
    <row r="34" spans="1:11" x14ac:dyDescent="0.2">
      <c r="C34" s="118" t="s">
        <v>121</v>
      </c>
      <c r="E34" s="111">
        <v>2.4630000000000001</v>
      </c>
      <c r="G34" s="113"/>
      <c r="I34" s="115"/>
      <c r="K34" s="115"/>
    </row>
    <row r="35" spans="1:11" x14ac:dyDescent="0.2">
      <c r="C35" s="118" t="s">
        <v>122</v>
      </c>
      <c r="E35" s="111">
        <v>16.64</v>
      </c>
      <c r="G35" s="113"/>
      <c r="I35" s="115"/>
      <c r="K35" s="115"/>
    </row>
    <row r="36" spans="1:11" x14ac:dyDescent="0.2">
      <c r="C36" s="118" t="s">
        <v>123</v>
      </c>
      <c r="E36" s="111">
        <v>0.50700000000000001</v>
      </c>
      <c r="G36" s="113"/>
      <c r="I36" s="115"/>
      <c r="K36" s="115"/>
    </row>
    <row r="37" spans="1:11" x14ac:dyDescent="0.2">
      <c r="C37" s="118" t="s">
        <v>124</v>
      </c>
      <c r="E37" s="111">
        <v>25.312999999999999</v>
      </c>
      <c r="G37" s="113"/>
      <c r="I37" s="115"/>
      <c r="K37" s="115"/>
    </row>
    <row r="38" spans="1:11" x14ac:dyDescent="0.2">
      <c r="A38" s="107">
        <v>10</v>
      </c>
      <c r="B38" s="108" t="s">
        <v>125</v>
      </c>
      <c r="C38" s="109" t="s">
        <v>126</v>
      </c>
      <c r="D38" s="110" t="s">
        <v>92</v>
      </c>
      <c r="E38" s="111">
        <v>44.923000000000002</v>
      </c>
      <c r="F38" s="112">
        <v>0</v>
      </c>
      <c r="G38" s="113">
        <f>E38*F38</f>
        <v>0</v>
      </c>
      <c r="I38" s="115"/>
      <c r="J38" s="114"/>
      <c r="K38" s="115">
        <f>E38*J38</f>
        <v>0</v>
      </c>
    </row>
    <row r="39" spans="1:11" x14ac:dyDescent="0.2">
      <c r="C39" s="118" t="s">
        <v>378</v>
      </c>
      <c r="E39" s="111">
        <v>44.923000000000002</v>
      </c>
      <c r="G39" s="113"/>
      <c r="I39" s="115"/>
      <c r="K39" s="115"/>
    </row>
    <row r="40" spans="1:11" x14ac:dyDescent="0.2">
      <c r="A40" s="107">
        <v>11</v>
      </c>
      <c r="B40" s="108" t="s">
        <v>127</v>
      </c>
      <c r="C40" s="109" t="s">
        <v>128</v>
      </c>
      <c r="D40" s="110" t="s">
        <v>21</v>
      </c>
      <c r="E40" s="111">
        <v>0</v>
      </c>
      <c r="F40" s="112">
        <v>0</v>
      </c>
      <c r="G40" s="113">
        <f>E40*F40</f>
        <v>0</v>
      </c>
      <c r="I40" s="115"/>
      <c r="J40" s="114"/>
      <c r="K40" s="115">
        <f>E40*J40</f>
        <v>0</v>
      </c>
    </row>
    <row r="41" spans="1:11" x14ac:dyDescent="0.2">
      <c r="C41" s="118"/>
      <c r="E41" s="111">
        <v>0</v>
      </c>
      <c r="G41" s="113"/>
      <c r="I41" s="115"/>
      <c r="K41" s="115"/>
    </row>
    <row r="42" spans="1:11" x14ac:dyDescent="0.2">
      <c r="A42" s="107">
        <v>13</v>
      </c>
      <c r="B42" s="108" t="s">
        <v>129</v>
      </c>
      <c r="C42" s="109" t="s">
        <v>130</v>
      </c>
      <c r="D42" s="110" t="s">
        <v>131</v>
      </c>
      <c r="E42" s="111">
        <v>0</v>
      </c>
      <c r="F42" s="112">
        <v>0</v>
      </c>
      <c r="G42" s="113">
        <f>E42*F42</f>
        <v>0</v>
      </c>
      <c r="I42" s="115"/>
      <c r="J42" s="114"/>
      <c r="K42" s="115">
        <f>E42*J42</f>
        <v>0</v>
      </c>
    </row>
    <row r="43" spans="1:11" x14ac:dyDescent="0.2">
      <c r="C43" s="118" t="s">
        <v>132</v>
      </c>
      <c r="E43" s="111">
        <v>0</v>
      </c>
      <c r="G43" s="113"/>
      <c r="I43" s="115"/>
      <c r="K43" s="115"/>
    </row>
    <row r="44" spans="1:11" x14ac:dyDescent="0.2">
      <c r="A44" s="107">
        <v>14</v>
      </c>
      <c r="B44" s="108" t="s">
        <v>133</v>
      </c>
      <c r="C44" s="109" t="s">
        <v>134</v>
      </c>
      <c r="D44" s="110" t="s">
        <v>131</v>
      </c>
      <c r="E44" s="111">
        <v>0</v>
      </c>
      <c r="F44" s="112">
        <v>0</v>
      </c>
      <c r="G44" s="113">
        <f>E44*F44</f>
        <v>0</v>
      </c>
      <c r="I44" s="115"/>
      <c r="J44" s="114"/>
      <c r="K44" s="115">
        <f>E44*J44</f>
        <v>0</v>
      </c>
    </row>
    <row r="45" spans="1:11" x14ac:dyDescent="0.2">
      <c r="C45" s="118"/>
      <c r="E45" s="111">
        <v>0</v>
      </c>
      <c r="G45" s="113"/>
      <c r="I45" s="115"/>
      <c r="K45" s="115"/>
    </row>
    <row r="46" spans="1:11" x14ac:dyDescent="0.2">
      <c r="A46" s="107">
        <v>15</v>
      </c>
      <c r="B46" s="108" t="s">
        <v>135</v>
      </c>
      <c r="C46" s="109" t="s">
        <v>136</v>
      </c>
      <c r="D46" s="110" t="s">
        <v>92</v>
      </c>
      <c r="E46" s="111">
        <v>15.808</v>
      </c>
      <c r="F46" s="112">
        <v>0</v>
      </c>
      <c r="G46" s="113">
        <f>E46*F46</f>
        <v>0</v>
      </c>
      <c r="I46" s="115"/>
      <c r="J46" s="114"/>
      <c r="K46" s="115">
        <f>E46*J46</f>
        <v>0</v>
      </c>
    </row>
    <row r="47" spans="1:11" x14ac:dyDescent="0.2">
      <c r="C47" s="118" t="s">
        <v>137</v>
      </c>
      <c r="E47" s="111">
        <v>15.808</v>
      </c>
      <c r="G47" s="113"/>
      <c r="I47" s="115"/>
      <c r="K47" s="115"/>
    </row>
    <row r="48" spans="1:11" x14ac:dyDescent="0.2">
      <c r="A48" s="119" t="s">
        <v>138</v>
      </c>
      <c r="B48" s="120">
        <v>5833713100</v>
      </c>
      <c r="C48" s="109" t="s">
        <v>139</v>
      </c>
      <c r="D48" s="110" t="s">
        <v>140</v>
      </c>
      <c r="E48" s="111">
        <v>19.446000000000002</v>
      </c>
      <c r="F48" s="112">
        <v>1.67</v>
      </c>
      <c r="G48" s="113">
        <f>E48*F48</f>
        <v>32.474820000000001</v>
      </c>
      <c r="H48" s="114"/>
      <c r="I48" s="115">
        <f>E48*H48</f>
        <v>0</v>
      </c>
      <c r="K48" s="115"/>
    </row>
    <row r="50" spans="1:11" ht="15" x14ac:dyDescent="0.25">
      <c r="B50" s="106" t="s">
        <v>141</v>
      </c>
      <c r="C50" s="106" t="s">
        <v>142</v>
      </c>
    </row>
    <row r="52" spans="1:11" x14ac:dyDescent="0.2">
      <c r="A52" s="107">
        <v>1</v>
      </c>
      <c r="B52" s="108" t="s">
        <v>143</v>
      </c>
      <c r="C52" s="109" t="s">
        <v>144</v>
      </c>
      <c r="D52" s="110" t="s">
        <v>92</v>
      </c>
      <c r="E52" s="111">
        <v>3.42</v>
      </c>
      <c r="F52" s="112">
        <v>0</v>
      </c>
      <c r="G52" s="113">
        <f>E52*F52</f>
        <v>0</v>
      </c>
      <c r="I52" s="115"/>
      <c r="J52" s="114"/>
      <c r="K52" s="115">
        <f>E52*J52</f>
        <v>0</v>
      </c>
    </row>
    <row r="53" spans="1:11" x14ac:dyDescent="0.2">
      <c r="C53" s="118" t="s">
        <v>145</v>
      </c>
      <c r="E53" s="111">
        <v>0</v>
      </c>
      <c r="G53" s="113"/>
      <c r="I53" s="115"/>
      <c r="K53" s="115"/>
    </row>
    <row r="54" spans="1:11" x14ac:dyDescent="0.2">
      <c r="C54" s="118" t="s">
        <v>146</v>
      </c>
      <c r="E54" s="111">
        <v>3.42</v>
      </c>
      <c r="G54" s="113"/>
      <c r="I54" s="115"/>
      <c r="K54" s="115"/>
    </row>
    <row r="55" spans="1:11" x14ac:dyDescent="0.2">
      <c r="A55" s="107">
        <v>2</v>
      </c>
      <c r="B55" s="108" t="s">
        <v>147</v>
      </c>
      <c r="C55" s="109" t="s">
        <v>148</v>
      </c>
      <c r="D55" s="110" t="s">
        <v>131</v>
      </c>
      <c r="E55" s="111">
        <v>24</v>
      </c>
      <c r="F55" s="112">
        <v>1.0000000000000001E-5</v>
      </c>
      <c r="G55" s="113">
        <f>E55*F55</f>
        <v>2.4000000000000003E-4</v>
      </c>
      <c r="I55" s="115"/>
      <c r="J55" s="114"/>
      <c r="K55" s="115">
        <f>E55*J55</f>
        <v>0</v>
      </c>
    </row>
    <row r="56" spans="1:11" x14ac:dyDescent="0.2">
      <c r="C56" s="118" t="s">
        <v>149</v>
      </c>
      <c r="E56" s="111">
        <v>24</v>
      </c>
      <c r="G56" s="113"/>
      <c r="I56" s="115"/>
      <c r="K56" s="115"/>
    </row>
    <row r="57" spans="1:11" x14ac:dyDescent="0.2">
      <c r="A57" s="107">
        <v>3</v>
      </c>
      <c r="B57" s="108" t="s">
        <v>150</v>
      </c>
      <c r="C57" s="109" t="s">
        <v>151</v>
      </c>
      <c r="D57" s="110" t="s">
        <v>131</v>
      </c>
      <c r="E57" s="111">
        <v>4.8</v>
      </c>
      <c r="F57" s="112">
        <v>0</v>
      </c>
      <c r="G57" s="113">
        <f>E57*F57</f>
        <v>0</v>
      </c>
      <c r="I57" s="115"/>
      <c r="J57" s="114"/>
      <c r="K57" s="115">
        <f>E57*J57</f>
        <v>0</v>
      </c>
    </row>
    <row r="58" spans="1:11" x14ac:dyDescent="0.2">
      <c r="C58" s="118" t="s">
        <v>152</v>
      </c>
      <c r="E58" s="111">
        <v>4.8</v>
      </c>
      <c r="G58" s="113"/>
      <c r="I58" s="115"/>
      <c r="K58" s="115"/>
    </row>
    <row r="59" spans="1:11" x14ac:dyDescent="0.2">
      <c r="A59" s="107">
        <v>4</v>
      </c>
      <c r="B59" s="108" t="s">
        <v>153</v>
      </c>
      <c r="C59" s="109" t="s">
        <v>154</v>
      </c>
      <c r="D59" s="110" t="s">
        <v>131</v>
      </c>
      <c r="E59" s="111">
        <v>4.8</v>
      </c>
      <c r="F59" s="112">
        <v>0</v>
      </c>
      <c r="G59" s="113">
        <f>E59*F59</f>
        <v>0</v>
      </c>
      <c r="I59" s="115"/>
      <c r="J59" s="114"/>
      <c r="K59" s="115">
        <f>E59*J59</f>
        <v>0</v>
      </c>
    </row>
    <row r="60" spans="1:11" x14ac:dyDescent="0.2">
      <c r="C60" s="118" t="s">
        <v>152</v>
      </c>
      <c r="E60" s="111">
        <v>4.8</v>
      </c>
      <c r="G60" s="113"/>
      <c r="I60" s="115"/>
      <c r="K60" s="115"/>
    </row>
    <row r="61" spans="1:11" x14ac:dyDescent="0.2">
      <c r="A61" s="107">
        <v>5</v>
      </c>
      <c r="B61" s="108" t="s">
        <v>155</v>
      </c>
      <c r="C61" s="109" t="s">
        <v>156</v>
      </c>
      <c r="D61" s="110" t="s">
        <v>157</v>
      </c>
      <c r="E61" s="111">
        <v>50</v>
      </c>
      <c r="F61" s="112">
        <v>0</v>
      </c>
      <c r="G61" s="113">
        <f>E61*F61</f>
        <v>0</v>
      </c>
      <c r="I61" s="115"/>
      <c r="J61" s="114"/>
      <c r="K61" s="115">
        <f>E61*J61</f>
        <v>0</v>
      </c>
    </row>
    <row r="62" spans="1:11" x14ac:dyDescent="0.2">
      <c r="C62" s="118" t="s">
        <v>158</v>
      </c>
      <c r="E62" s="111">
        <v>50</v>
      </c>
      <c r="G62" s="113"/>
      <c r="I62" s="115"/>
      <c r="K62" s="115"/>
    </row>
    <row r="63" spans="1:11" x14ac:dyDescent="0.2">
      <c r="A63" s="107">
        <v>6</v>
      </c>
      <c r="B63" s="108" t="s">
        <v>159</v>
      </c>
      <c r="C63" s="109" t="s">
        <v>160</v>
      </c>
      <c r="D63" s="110" t="s">
        <v>157</v>
      </c>
      <c r="E63" s="111">
        <v>12</v>
      </c>
      <c r="F63" s="112">
        <v>0</v>
      </c>
      <c r="G63" s="113">
        <f>E63*F63</f>
        <v>0</v>
      </c>
      <c r="I63" s="115"/>
      <c r="J63" s="114"/>
      <c r="K63" s="115">
        <f>E63*J63</f>
        <v>0</v>
      </c>
    </row>
    <row r="64" spans="1:11" x14ac:dyDescent="0.2">
      <c r="C64" s="118" t="s">
        <v>161</v>
      </c>
      <c r="E64" s="111">
        <v>12</v>
      </c>
      <c r="G64" s="113"/>
      <c r="I64" s="115"/>
      <c r="K64" s="115"/>
    </row>
    <row r="65" spans="1:11" x14ac:dyDescent="0.2">
      <c r="A65" s="107">
        <v>7</v>
      </c>
      <c r="B65" s="108" t="s">
        <v>162</v>
      </c>
      <c r="C65" s="109" t="s">
        <v>163</v>
      </c>
      <c r="D65" s="110" t="s">
        <v>164</v>
      </c>
      <c r="E65" s="111">
        <v>12</v>
      </c>
      <c r="F65" s="112">
        <v>0</v>
      </c>
      <c r="G65" s="113">
        <f>E65*F65</f>
        <v>0</v>
      </c>
      <c r="I65" s="115"/>
      <c r="J65" s="114"/>
      <c r="K65" s="115">
        <f>E65*J65</f>
        <v>0</v>
      </c>
    </row>
    <row r="66" spans="1:11" x14ac:dyDescent="0.2">
      <c r="C66" s="118" t="s">
        <v>165</v>
      </c>
      <c r="E66" s="111">
        <v>12</v>
      </c>
      <c r="G66" s="113"/>
      <c r="I66" s="115"/>
      <c r="K66" s="115"/>
    </row>
    <row r="67" spans="1:11" x14ac:dyDescent="0.2">
      <c r="A67" s="107">
        <v>8</v>
      </c>
      <c r="B67" s="108" t="s">
        <v>166</v>
      </c>
      <c r="C67" s="109" t="s">
        <v>167</v>
      </c>
      <c r="D67" s="110" t="s">
        <v>168</v>
      </c>
      <c r="E67" s="111">
        <v>14.112</v>
      </c>
      <c r="F67" s="112">
        <v>0</v>
      </c>
      <c r="G67" s="113" t="str">
        <f>FIXED(E67*F67,3,TRUE)</f>
        <v>0,000</v>
      </c>
      <c r="I67" s="115"/>
      <c r="J67" s="114"/>
      <c r="K67" s="115">
        <f>E67*J67</f>
        <v>0</v>
      </c>
    </row>
    <row r="68" spans="1:11" x14ac:dyDescent="0.2">
      <c r="C68" s="118" t="s">
        <v>169</v>
      </c>
      <c r="E68" s="111">
        <v>0</v>
      </c>
      <c r="G68" s="113"/>
      <c r="I68" s="115"/>
      <c r="K68" s="115"/>
    </row>
    <row r="69" spans="1:11" x14ac:dyDescent="0.2">
      <c r="C69" s="118" t="s">
        <v>170</v>
      </c>
      <c r="E69" s="111">
        <v>0</v>
      </c>
      <c r="G69" s="113"/>
      <c r="I69" s="115"/>
      <c r="K69" s="115"/>
    </row>
    <row r="70" spans="1:11" x14ac:dyDescent="0.2">
      <c r="C70" s="118" t="s">
        <v>171</v>
      </c>
      <c r="E70" s="111">
        <v>2.3039999999999998</v>
      </c>
      <c r="G70" s="113"/>
      <c r="I70" s="115"/>
      <c r="K70" s="115"/>
    </row>
    <row r="71" spans="1:11" x14ac:dyDescent="0.2">
      <c r="C71" s="118" t="s">
        <v>172</v>
      </c>
      <c r="E71" s="111">
        <v>0</v>
      </c>
      <c r="G71" s="113"/>
      <c r="I71" s="115"/>
      <c r="K71" s="115"/>
    </row>
    <row r="72" spans="1:11" x14ac:dyDescent="0.2">
      <c r="C72" s="118" t="s">
        <v>173</v>
      </c>
      <c r="E72" s="111">
        <v>0</v>
      </c>
      <c r="G72" s="113"/>
      <c r="I72" s="115"/>
      <c r="K72" s="115"/>
    </row>
    <row r="73" spans="1:11" x14ac:dyDescent="0.2">
      <c r="C73" s="118" t="s">
        <v>174</v>
      </c>
      <c r="E73" s="111">
        <v>8.2080000000000002</v>
      </c>
      <c r="G73" s="113"/>
      <c r="I73" s="115"/>
      <c r="K73" s="115"/>
    </row>
    <row r="74" spans="1:11" x14ac:dyDescent="0.2">
      <c r="C74" s="118" t="s">
        <v>175</v>
      </c>
      <c r="E74" s="111">
        <v>0</v>
      </c>
      <c r="G74" s="113"/>
      <c r="I74" s="115"/>
      <c r="K74" s="115"/>
    </row>
    <row r="75" spans="1:11" x14ac:dyDescent="0.2">
      <c r="C75" s="118" t="s">
        <v>176</v>
      </c>
      <c r="E75" s="111">
        <v>1.1519999999999999</v>
      </c>
      <c r="G75" s="113"/>
      <c r="I75" s="115"/>
      <c r="K75" s="115"/>
    </row>
    <row r="76" spans="1:11" x14ac:dyDescent="0.2">
      <c r="C76" s="118" t="s">
        <v>177</v>
      </c>
      <c r="E76" s="111">
        <v>0</v>
      </c>
      <c r="G76" s="113"/>
      <c r="I76" s="115"/>
      <c r="K76" s="115"/>
    </row>
    <row r="77" spans="1:11" x14ac:dyDescent="0.2">
      <c r="C77" s="118" t="s">
        <v>178</v>
      </c>
      <c r="E77" s="111">
        <v>0</v>
      </c>
      <c r="G77" s="113"/>
      <c r="I77" s="115"/>
      <c r="K77" s="115"/>
    </row>
    <row r="78" spans="1:11" x14ac:dyDescent="0.2">
      <c r="C78" s="118" t="s">
        <v>179</v>
      </c>
      <c r="E78" s="111">
        <v>2.448</v>
      </c>
      <c r="G78" s="113"/>
      <c r="I78" s="115"/>
      <c r="K78" s="115"/>
    </row>
    <row r="79" spans="1:11" x14ac:dyDescent="0.2">
      <c r="A79" s="107">
        <v>9</v>
      </c>
      <c r="B79" s="108" t="s">
        <v>180</v>
      </c>
      <c r="C79" s="109" t="s">
        <v>181</v>
      </c>
      <c r="D79" s="110" t="s">
        <v>168</v>
      </c>
      <c r="E79" s="111">
        <v>0</v>
      </c>
      <c r="F79" s="112">
        <v>0</v>
      </c>
      <c r="G79" s="113" t="str">
        <f>FIXED(E79*F79,3,TRUE)</f>
        <v>0,000</v>
      </c>
      <c r="I79" s="115"/>
      <c r="J79" s="114"/>
      <c r="K79" s="115">
        <f>E79*J79</f>
        <v>0</v>
      </c>
    </row>
    <row r="80" spans="1:11" x14ac:dyDescent="0.2">
      <c r="C80" s="118" t="s">
        <v>169</v>
      </c>
      <c r="E80" s="111">
        <v>0</v>
      </c>
      <c r="G80" s="113"/>
      <c r="I80" s="115"/>
      <c r="K80" s="115"/>
    </row>
    <row r="81" spans="1:11" x14ac:dyDescent="0.2">
      <c r="C81" s="118" t="s">
        <v>170</v>
      </c>
      <c r="E81" s="111">
        <v>0</v>
      </c>
      <c r="G81" s="113"/>
      <c r="I81" s="115"/>
      <c r="K81" s="115"/>
    </row>
    <row r="82" spans="1:11" x14ac:dyDescent="0.2">
      <c r="C82" s="118" t="s">
        <v>172</v>
      </c>
      <c r="E82" s="111">
        <v>0</v>
      </c>
      <c r="G82" s="113"/>
      <c r="I82" s="115"/>
      <c r="K82" s="115"/>
    </row>
    <row r="83" spans="1:11" x14ac:dyDescent="0.2">
      <c r="C83" s="118" t="s">
        <v>173</v>
      </c>
      <c r="E83" s="111">
        <v>0</v>
      </c>
      <c r="G83" s="113"/>
      <c r="I83" s="115"/>
      <c r="K83" s="115"/>
    </row>
    <row r="84" spans="1:11" x14ac:dyDescent="0.2">
      <c r="C84" s="118" t="s">
        <v>175</v>
      </c>
      <c r="E84" s="111">
        <v>0</v>
      </c>
      <c r="G84" s="113"/>
      <c r="I84" s="115"/>
      <c r="K84" s="115"/>
    </row>
    <row r="85" spans="1:11" x14ac:dyDescent="0.2">
      <c r="C85" s="118" t="s">
        <v>177</v>
      </c>
      <c r="E85" s="111">
        <v>0</v>
      </c>
      <c r="G85" s="113"/>
      <c r="I85" s="115"/>
      <c r="K85" s="115"/>
    </row>
    <row r="86" spans="1:11" x14ac:dyDescent="0.2">
      <c r="C86" s="118" t="s">
        <v>178</v>
      </c>
      <c r="E86" s="111">
        <v>0</v>
      </c>
      <c r="G86" s="113"/>
      <c r="I86" s="115"/>
      <c r="K86" s="115"/>
    </row>
    <row r="87" spans="1:11" x14ac:dyDescent="0.2">
      <c r="A87" s="107">
        <v>10</v>
      </c>
      <c r="B87" s="108" t="s">
        <v>127</v>
      </c>
      <c r="C87" s="109" t="s">
        <v>182</v>
      </c>
      <c r="D87" s="110" t="s">
        <v>21</v>
      </c>
      <c r="E87" s="111">
        <v>0</v>
      </c>
      <c r="F87" s="112">
        <v>0</v>
      </c>
      <c r="G87" s="113" t="str">
        <f>FIXED(E87*F87,3,TRUE)</f>
        <v>0,000</v>
      </c>
      <c r="I87" s="115"/>
      <c r="J87" s="114"/>
      <c r="K87" s="115">
        <f>E87*J87</f>
        <v>0</v>
      </c>
    </row>
    <row r="88" spans="1:11" x14ac:dyDescent="0.2">
      <c r="C88" s="118" t="s">
        <v>173</v>
      </c>
      <c r="E88" s="111">
        <v>0</v>
      </c>
      <c r="G88" s="113"/>
      <c r="I88" s="115"/>
      <c r="K88" s="115"/>
    </row>
    <row r="89" spans="1:11" x14ac:dyDescent="0.2">
      <c r="C89" s="118" t="s">
        <v>175</v>
      </c>
      <c r="E89" s="111">
        <v>0</v>
      </c>
      <c r="G89" s="113"/>
      <c r="I89" s="115"/>
      <c r="K89" s="115"/>
    </row>
    <row r="90" spans="1:11" x14ac:dyDescent="0.2">
      <c r="A90" s="107">
        <v>11</v>
      </c>
      <c r="B90" s="108" t="s">
        <v>127</v>
      </c>
      <c r="C90" s="109" t="s">
        <v>183</v>
      </c>
      <c r="D90" s="110" t="s">
        <v>21</v>
      </c>
      <c r="E90" s="111">
        <v>0</v>
      </c>
      <c r="F90" s="112">
        <v>0</v>
      </c>
      <c r="G90" s="113">
        <f>E90*F90</f>
        <v>0</v>
      </c>
      <c r="I90" s="115"/>
      <c r="J90" s="114"/>
      <c r="K90" s="115">
        <f>E90*J90</f>
        <v>0</v>
      </c>
    </row>
    <row r="91" spans="1:11" x14ac:dyDescent="0.2">
      <c r="C91" s="118" t="s">
        <v>178</v>
      </c>
      <c r="E91" s="111">
        <v>0</v>
      </c>
      <c r="G91" s="113"/>
      <c r="I91" s="115"/>
      <c r="K91" s="115"/>
    </row>
    <row r="92" spans="1:11" x14ac:dyDescent="0.2">
      <c r="A92" s="107">
        <v>12</v>
      </c>
      <c r="B92" s="108" t="s">
        <v>184</v>
      </c>
      <c r="C92" s="109" t="s">
        <v>185</v>
      </c>
      <c r="D92" s="110" t="s">
        <v>92</v>
      </c>
      <c r="E92" s="111">
        <v>13.5</v>
      </c>
      <c r="F92" s="112">
        <v>0</v>
      </c>
      <c r="G92" s="113">
        <f>E92*F92</f>
        <v>0</v>
      </c>
      <c r="I92" s="115"/>
      <c r="J92" s="114"/>
      <c r="K92" s="115">
        <f>E92*J92</f>
        <v>0</v>
      </c>
    </row>
    <row r="93" spans="1:11" x14ac:dyDescent="0.2">
      <c r="C93" s="118" t="s">
        <v>379</v>
      </c>
      <c r="E93" s="111">
        <v>13.5</v>
      </c>
      <c r="G93" s="113"/>
      <c r="I93" s="115"/>
      <c r="K93" s="115"/>
    </row>
    <row r="94" spans="1:11" x14ac:dyDescent="0.2">
      <c r="A94" s="107">
        <v>13</v>
      </c>
      <c r="B94" s="108" t="s">
        <v>186</v>
      </c>
      <c r="C94" s="109" t="s">
        <v>187</v>
      </c>
      <c r="D94" s="110" t="s">
        <v>92</v>
      </c>
      <c r="E94" s="111">
        <v>0</v>
      </c>
      <c r="F94" s="112">
        <v>0</v>
      </c>
      <c r="G94" s="113">
        <f>E94*F94</f>
        <v>0</v>
      </c>
      <c r="I94" s="115"/>
      <c r="J94" s="114"/>
      <c r="K94" s="115">
        <f>E94*J94</f>
        <v>0</v>
      </c>
    </row>
    <row r="95" spans="1:11" x14ac:dyDescent="0.2">
      <c r="A95" s="107">
        <v>15</v>
      </c>
      <c r="B95" s="108" t="s">
        <v>188</v>
      </c>
      <c r="C95" s="109" t="s">
        <v>189</v>
      </c>
      <c r="D95" s="110" t="s">
        <v>92</v>
      </c>
      <c r="E95" s="111">
        <v>13.5</v>
      </c>
      <c r="F95" s="112">
        <v>0</v>
      </c>
      <c r="G95" s="113">
        <f>E95*F95</f>
        <v>0</v>
      </c>
      <c r="I95" s="115"/>
      <c r="J95" s="114"/>
      <c r="K95" s="115">
        <f>E95*J95</f>
        <v>0</v>
      </c>
    </row>
    <row r="96" spans="1:11" x14ac:dyDescent="0.2">
      <c r="C96" s="118" t="s">
        <v>379</v>
      </c>
      <c r="E96" s="111">
        <v>13.5</v>
      </c>
      <c r="G96" s="113"/>
      <c r="I96" s="115"/>
      <c r="K96" s="115"/>
    </row>
    <row r="97" spans="1:11" x14ac:dyDescent="0.2">
      <c r="A97" s="107">
        <v>16</v>
      </c>
      <c r="B97" s="108" t="s">
        <v>190</v>
      </c>
      <c r="C97" s="109" t="s">
        <v>191</v>
      </c>
      <c r="D97" s="110" t="s">
        <v>92</v>
      </c>
      <c r="E97" s="111">
        <v>13.5</v>
      </c>
      <c r="F97" s="112">
        <v>0</v>
      </c>
      <c r="G97" s="113">
        <f>E97*F97</f>
        <v>0</v>
      </c>
      <c r="I97" s="115"/>
      <c r="J97" s="114"/>
      <c r="K97" s="115">
        <f>E97*J97</f>
        <v>0</v>
      </c>
    </row>
    <row r="98" spans="1:11" x14ac:dyDescent="0.2">
      <c r="C98" s="118" t="s">
        <v>192</v>
      </c>
      <c r="E98" s="111">
        <v>0</v>
      </c>
      <c r="G98" s="113"/>
      <c r="I98" s="115"/>
      <c r="K98" s="115"/>
    </row>
    <row r="99" spans="1:11" x14ac:dyDescent="0.2">
      <c r="C99" s="118" t="s">
        <v>380</v>
      </c>
      <c r="E99" s="111">
        <v>13.5</v>
      </c>
      <c r="G99" s="113"/>
      <c r="I99" s="115"/>
      <c r="K99" s="115"/>
    </row>
    <row r="101" spans="1:11" ht="15" x14ac:dyDescent="0.25">
      <c r="B101" s="106" t="s">
        <v>193</v>
      </c>
      <c r="C101" s="106" t="s">
        <v>194</v>
      </c>
    </row>
    <row r="103" spans="1:11" x14ac:dyDescent="0.2">
      <c r="A103" s="107">
        <v>1</v>
      </c>
      <c r="B103" s="108" t="s">
        <v>195</v>
      </c>
      <c r="C103" s="109" t="s">
        <v>196</v>
      </c>
      <c r="D103" s="110" t="s">
        <v>131</v>
      </c>
      <c r="E103" s="111">
        <v>100</v>
      </c>
      <c r="F103" s="112">
        <v>0</v>
      </c>
      <c r="G103" s="113">
        <f>E103*F103</f>
        <v>0</v>
      </c>
      <c r="I103" s="115"/>
      <c r="J103" s="114"/>
      <c r="K103" s="115">
        <f>E103*J103</f>
        <v>0</v>
      </c>
    </row>
    <row r="104" spans="1:11" x14ac:dyDescent="0.2">
      <c r="C104" s="118" t="s">
        <v>132</v>
      </c>
      <c r="E104" s="111">
        <v>100</v>
      </c>
      <c r="G104" s="113"/>
      <c r="I104" s="115"/>
      <c r="K104" s="115"/>
    </row>
    <row r="105" spans="1:11" x14ac:dyDescent="0.2">
      <c r="A105" s="119" t="s">
        <v>197</v>
      </c>
      <c r="B105" s="120" t="s">
        <v>127</v>
      </c>
      <c r="C105" s="109" t="s">
        <v>198</v>
      </c>
      <c r="D105" s="110" t="s">
        <v>199</v>
      </c>
      <c r="E105" s="111">
        <v>7.8</v>
      </c>
      <c r="F105" s="112">
        <v>1E-3</v>
      </c>
      <c r="G105" s="113">
        <f>E105*F105</f>
        <v>7.7999999999999996E-3</v>
      </c>
      <c r="H105" s="114"/>
      <c r="I105" s="115">
        <f>E105*H105</f>
        <v>0</v>
      </c>
      <c r="K105" s="115"/>
    </row>
    <row r="106" spans="1:11" x14ac:dyDescent="0.2">
      <c r="A106" s="107">
        <v>2</v>
      </c>
      <c r="B106" s="108" t="s">
        <v>200</v>
      </c>
      <c r="C106" s="109" t="s">
        <v>201</v>
      </c>
      <c r="D106" s="110" t="s">
        <v>131</v>
      </c>
      <c r="E106" s="111">
        <v>100</v>
      </c>
      <c r="F106" s="112">
        <v>0</v>
      </c>
      <c r="G106" s="113">
        <f>E106*F106</f>
        <v>0</v>
      </c>
      <c r="I106" s="115"/>
      <c r="J106" s="114"/>
      <c r="K106" s="115">
        <f>E106*J106</f>
        <v>0</v>
      </c>
    </row>
    <row r="107" spans="1:11" x14ac:dyDescent="0.2">
      <c r="C107" s="118" t="s">
        <v>132</v>
      </c>
      <c r="E107" s="111">
        <v>100</v>
      </c>
      <c r="G107" s="113"/>
      <c r="I107" s="115"/>
      <c r="K107" s="115"/>
    </row>
    <row r="108" spans="1:11" x14ac:dyDescent="0.2">
      <c r="A108" s="107">
        <v>3</v>
      </c>
      <c r="B108" s="108" t="s">
        <v>202</v>
      </c>
      <c r="C108" s="109" t="s">
        <v>203</v>
      </c>
      <c r="D108" s="110" t="s">
        <v>131</v>
      </c>
      <c r="E108" s="111">
        <v>50</v>
      </c>
      <c r="F108" s="112">
        <v>0</v>
      </c>
      <c r="G108" s="113">
        <f>E108*F108</f>
        <v>0</v>
      </c>
      <c r="I108" s="115"/>
      <c r="J108" s="114"/>
      <c r="K108" s="115">
        <f>E108*J108</f>
        <v>0</v>
      </c>
    </row>
    <row r="109" spans="1:11" x14ac:dyDescent="0.2">
      <c r="C109" s="118" t="s">
        <v>204</v>
      </c>
      <c r="E109" s="111">
        <v>0</v>
      </c>
      <c r="G109" s="113"/>
      <c r="I109" s="115"/>
      <c r="K109" s="115"/>
    </row>
    <row r="110" spans="1:11" x14ac:dyDescent="0.2">
      <c r="C110" s="118" t="s">
        <v>205</v>
      </c>
      <c r="E110" s="111">
        <v>50</v>
      </c>
      <c r="G110" s="113"/>
      <c r="I110" s="115"/>
      <c r="K110" s="115"/>
    </row>
    <row r="111" spans="1:11" x14ac:dyDescent="0.2">
      <c r="A111" s="119" t="s">
        <v>206</v>
      </c>
      <c r="B111" s="120" t="s">
        <v>127</v>
      </c>
      <c r="C111" s="109" t="s">
        <v>207</v>
      </c>
      <c r="D111" s="110" t="s">
        <v>131</v>
      </c>
      <c r="E111" s="111">
        <v>24.75</v>
      </c>
      <c r="F111" s="112">
        <v>1.7</v>
      </c>
      <c r="G111" s="113">
        <f>E111*F111</f>
        <v>42.074999999999996</v>
      </c>
      <c r="H111" s="114"/>
      <c r="I111" s="115">
        <f>E111*H111</f>
        <v>0</v>
      </c>
      <c r="K111" s="115"/>
    </row>
    <row r="112" spans="1:11" x14ac:dyDescent="0.2">
      <c r="A112" s="107">
        <v>4</v>
      </c>
      <c r="B112" s="108" t="s">
        <v>208</v>
      </c>
      <c r="C112" s="109" t="s">
        <v>209</v>
      </c>
      <c r="D112" s="110" t="s">
        <v>131</v>
      </c>
      <c r="E112" s="111">
        <v>100</v>
      </c>
      <c r="F112" s="112">
        <v>0</v>
      </c>
      <c r="G112" s="113">
        <f>E112*F112</f>
        <v>0</v>
      </c>
      <c r="I112" s="115"/>
      <c r="J112" s="114"/>
      <c r="K112" s="115">
        <f>E112*J112</f>
        <v>0</v>
      </c>
    </row>
    <row r="113" spans="1:11" x14ac:dyDescent="0.2">
      <c r="C113" s="118" t="s">
        <v>132</v>
      </c>
      <c r="E113" s="111">
        <v>100</v>
      </c>
      <c r="G113" s="113"/>
      <c r="I113" s="115"/>
      <c r="K113" s="115"/>
    </row>
    <row r="114" spans="1:11" x14ac:dyDescent="0.2">
      <c r="A114" s="107">
        <v>5</v>
      </c>
      <c r="B114" s="108" t="s">
        <v>210</v>
      </c>
      <c r="C114" s="109" t="s">
        <v>211</v>
      </c>
      <c r="D114" s="110" t="s">
        <v>131</v>
      </c>
      <c r="E114" s="111">
        <v>100</v>
      </c>
      <c r="F114" s="112">
        <v>0</v>
      </c>
      <c r="G114" s="113">
        <f>E114*F114</f>
        <v>0</v>
      </c>
      <c r="I114" s="115"/>
      <c r="J114" s="114"/>
      <c r="K114" s="115">
        <f>E114*J114</f>
        <v>0</v>
      </c>
    </row>
    <row r="115" spans="1:11" x14ac:dyDescent="0.2">
      <c r="C115" s="118" t="s">
        <v>132</v>
      </c>
      <c r="E115" s="111">
        <v>100</v>
      </c>
      <c r="G115" s="113"/>
      <c r="I115" s="115"/>
      <c r="K115" s="115"/>
    </row>
    <row r="116" spans="1:11" x14ac:dyDescent="0.2">
      <c r="A116" s="107">
        <v>6</v>
      </c>
      <c r="B116" s="108" t="s">
        <v>212</v>
      </c>
      <c r="C116" s="109" t="s">
        <v>213</v>
      </c>
      <c r="D116" s="110" t="s">
        <v>131</v>
      </c>
      <c r="E116" s="111">
        <v>100</v>
      </c>
      <c r="F116" s="112">
        <v>0</v>
      </c>
      <c r="G116" s="113">
        <f>E116*F116</f>
        <v>0</v>
      </c>
      <c r="I116" s="115"/>
      <c r="J116" s="114"/>
      <c r="K116" s="115">
        <f>E116*J116</f>
        <v>0</v>
      </c>
    </row>
    <row r="117" spans="1:11" x14ac:dyDescent="0.2">
      <c r="C117" s="118" t="s">
        <v>132</v>
      </c>
      <c r="E117" s="111">
        <v>100</v>
      </c>
      <c r="G117" s="113"/>
      <c r="I117" s="115"/>
      <c r="K117" s="115"/>
    </row>
    <row r="118" spans="1:11" x14ac:dyDescent="0.2">
      <c r="A118" s="107">
        <v>7</v>
      </c>
      <c r="B118" s="108" t="s">
        <v>214</v>
      </c>
      <c r="C118" s="109" t="s">
        <v>215</v>
      </c>
      <c r="D118" s="110" t="s">
        <v>131</v>
      </c>
      <c r="E118" s="111">
        <v>100</v>
      </c>
      <c r="F118" s="112">
        <v>0</v>
      </c>
      <c r="G118" s="113">
        <f>E118*F118</f>
        <v>0</v>
      </c>
      <c r="I118" s="115"/>
      <c r="J118" s="114"/>
      <c r="K118" s="115">
        <f>E118*J118</f>
        <v>0</v>
      </c>
    </row>
    <row r="119" spans="1:11" x14ac:dyDescent="0.2">
      <c r="C119" s="118" t="s">
        <v>132</v>
      </c>
      <c r="E119" s="111">
        <v>100</v>
      </c>
      <c r="G119" s="113"/>
      <c r="I119" s="115"/>
      <c r="K119" s="115"/>
    </row>
    <row r="120" spans="1:11" x14ac:dyDescent="0.2">
      <c r="A120" s="107">
        <v>8</v>
      </c>
      <c r="B120" s="108" t="s">
        <v>216</v>
      </c>
      <c r="C120" s="109" t="s">
        <v>217</v>
      </c>
      <c r="D120" s="110" t="s">
        <v>131</v>
      </c>
      <c r="E120" s="111">
        <v>100</v>
      </c>
      <c r="F120" s="112">
        <v>0</v>
      </c>
      <c r="G120" s="113">
        <f>E120*F120</f>
        <v>0</v>
      </c>
      <c r="I120" s="115"/>
      <c r="J120" s="114"/>
      <c r="K120" s="115">
        <f>E120*J120</f>
        <v>0</v>
      </c>
    </row>
    <row r="121" spans="1:11" x14ac:dyDescent="0.2">
      <c r="C121" s="118" t="s">
        <v>132</v>
      </c>
      <c r="E121" s="111">
        <v>100</v>
      </c>
      <c r="G121" s="113"/>
      <c r="I121" s="115"/>
      <c r="K121" s="115"/>
    </row>
    <row r="122" spans="1:11" x14ac:dyDescent="0.2">
      <c r="A122" s="107">
        <v>9</v>
      </c>
      <c r="B122" s="108" t="s">
        <v>218</v>
      </c>
      <c r="C122" s="109" t="s">
        <v>219</v>
      </c>
      <c r="D122" s="110" t="s">
        <v>131</v>
      </c>
      <c r="E122" s="111">
        <v>100</v>
      </c>
      <c r="F122" s="112">
        <v>0</v>
      </c>
      <c r="G122" s="113">
        <f>E122*F122</f>
        <v>0</v>
      </c>
      <c r="I122" s="115"/>
      <c r="J122" s="114"/>
      <c r="K122" s="115">
        <f>E122*J122</f>
        <v>0</v>
      </c>
    </row>
    <row r="123" spans="1:11" x14ac:dyDescent="0.2">
      <c r="C123" s="118" t="s">
        <v>132</v>
      </c>
      <c r="E123" s="111">
        <v>100</v>
      </c>
      <c r="G123" s="113"/>
      <c r="I123" s="115"/>
      <c r="K123" s="115"/>
    </row>
    <row r="124" spans="1:11" x14ac:dyDescent="0.2">
      <c r="A124" s="107">
        <v>10</v>
      </c>
      <c r="B124" s="108" t="s">
        <v>220</v>
      </c>
      <c r="C124" s="109" t="s">
        <v>221</v>
      </c>
      <c r="D124" s="110" t="s">
        <v>131</v>
      </c>
      <c r="E124" s="111">
        <v>100</v>
      </c>
      <c r="F124" s="112">
        <v>0</v>
      </c>
      <c r="G124" s="113">
        <f>E124*F124</f>
        <v>0</v>
      </c>
      <c r="I124" s="115"/>
      <c r="J124" s="114"/>
      <c r="K124" s="115">
        <f>E124*J124</f>
        <v>0</v>
      </c>
    </row>
    <row r="125" spans="1:11" x14ac:dyDescent="0.2">
      <c r="C125" s="118" t="s">
        <v>132</v>
      </c>
      <c r="E125" s="111">
        <v>100</v>
      </c>
      <c r="G125" s="113"/>
      <c r="I125" s="115"/>
      <c r="K125" s="115"/>
    </row>
    <row r="126" spans="1:11" x14ac:dyDescent="0.2">
      <c r="A126" s="107">
        <v>11</v>
      </c>
      <c r="B126" s="108" t="s">
        <v>222</v>
      </c>
      <c r="C126" s="109" t="s">
        <v>223</v>
      </c>
      <c r="D126" s="110" t="s">
        <v>131</v>
      </c>
      <c r="E126" s="111">
        <v>100</v>
      </c>
      <c r="F126" s="112">
        <v>0</v>
      </c>
      <c r="G126" s="113">
        <f>E126*F126</f>
        <v>0</v>
      </c>
      <c r="I126" s="115"/>
      <c r="J126" s="114"/>
      <c r="K126" s="115">
        <f>E126*J126</f>
        <v>0</v>
      </c>
    </row>
    <row r="127" spans="1:11" x14ac:dyDescent="0.2">
      <c r="C127" s="118" t="s">
        <v>132</v>
      </c>
      <c r="E127" s="111">
        <v>100</v>
      </c>
      <c r="G127" s="113"/>
      <c r="I127" s="115"/>
      <c r="K127" s="115"/>
    </row>
    <row r="128" spans="1:11" x14ac:dyDescent="0.2">
      <c r="A128" s="107">
        <v>12</v>
      </c>
      <c r="B128" s="108" t="s">
        <v>224</v>
      </c>
      <c r="C128" s="109" t="s">
        <v>225</v>
      </c>
      <c r="D128" s="110" t="s">
        <v>131</v>
      </c>
      <c r="E128" s="111">
        <v>100</v>
      </c>
      <c r="F128" s="112">
        <v>0</v>
      </c>
      <c r="G128" s="113">
        <f>E128*F128</f>
        <v>0</v>
      </c>
      <c r="I128" s="115"/>
      <c r="J128" s="114"/>
      <c r="K128" s="115">
        <f>E128*J128</f>
        <v>0</v>
      </c>
    </row>
    <row r="129" spans="1:11" x14ac:dyDescent="0.2">
      <c r="C129" s="118" t="s">
        <v>132</v>
      </c>
      <c r="E129" s="111">
        <v>100</v>
      </c>
      <c r="G129" s="113"/>
      <c r="I129" s="115"/>
      <c r="K129" s="115"/>
    </row>
    <row r="130" spans="1:11" x14ac:dyDescent="0.2">
      <c r="A130" s="107">
        <v>13</v>
      </c>
      <c r="B130" s="108" t="s">
        <v>226</v>
      </c>
      <c r="C130" s="109" t="s">
        <v>227</v>
      </c>
      <c r="D130" s="110" t="s">
        <v>131</v>
      </c>
      <c r="E130" s="111">
        <v>600</v>
      </c>
      <c r="F130" s="112">
        <v>0</v>
      </c>
      <c r="G130" s="113">
        <f>E130*F130</f>
        <v>0</v>
      </c>
      <c r="I130" s="115"/>
      <c r="J130" s="114"/>
      <c r="K130" s="115">
        <f>E130*J130</f>
        <v>0</v>
      </c>
    </row>
    <row r="131" spans="1:11" x14ac:dyDescent="0.2">
      <c r="C131" s="118" t="s">
        <v>228</v>
      </c>
      <c r="E131" s="111">
        <v>600</v>
      </c>
      <c r="G131" s="113"/>
      <c r="I131" s="115"/>
      <c r="K131" s="115"/>
    </row>
    <row r="132" spans="1:11" x14ac:dyDescent="0.2">
      <c r="A132" s="107">
        <v>14</v>
      </c>
      <c r="B132" s="108" t="s">
        <v>229</v>
      </c>
      <c r="C132" s="109" t="s">
        <v>230</v>
      </c>
      <c r="D132" s="110" t="s">
        <v>131</v>
      </c>
      <c r="E132" s="111">
        <v>600</v>
      </c>
      <c r="F132" s="112">
        <v>0</v>
      </c>
      <c r="G132" s="113">
        <f>E132*F132</f>
        <v>0</v>
      </c>
      <c r="I132" s="115"/>
      <c r="J132" s="114"/>
      <c r="K132" s="115">
        <f>E132*J132</f>
        <v>0</v>
      </c>
    </row>
    <row r="133" spans="1:11" x14ac:dyDescent="0.2">
      <c r="C133" s="118" t="s">
        <v>228</v>
      </c>
      <c r="E133" s="111">
        <v>600</v>
      </c>
      <c r="G133" s="113"/>
      <c r="I133" s="115"/>
      <c r="K133" s="115"/>
    </row>
    <row r="135" spans="1:11" ht="15" x14ac:dyDescent="0.25">
      <c r="B135" s="106" t="s">
        <v>231</v>
      </c>
      <c r="C135" s="106" t="s">
        <v>232</v>
      </c>
    </row>
    <row r="137" spans="1:11" x14ac:dyDescent="0.2">
      <c r="A137" s="107">
        <v>1</v>
      </c>
      <c r="B137" s="108" t="s">
        <v>233</v>
      </c>
      <c r="C137" s="109" t="s">
        <v>234</v>
      </c>
      <c r="D137" s="110" t="s">
        <v>164</v>
      </c>
      <c r="E137" s="111">
        <v>39</v>
      </c>
      <c r="F137" s="112">
        <v>5.8900000000000003E-3</v>
      </c>
      <c r="G137" s="113">
        <f>E137*F137</f>
        <v>0.22971</v>
      </c>
      <c r="I137" s="115"/>
      <c r="J137" s="114"/>
      <c r="K137" s="115">
        <f>E137*J137</f>
        <v>0</v>
      </c>
    </row>
    <row r="138" spans="1:11" x14ac:dyDescent="0.2">
      <c r="C138" s="118" t="s">
        <v>235</v>
      </c>
      <c r="E138" s="111">
        <v>39</v>
      </c>
      <c r="G138" s="113"/>
      <c r="I138" s="115"/>
      <c r="K138" s="115"/>
    </row>
    <row r="139" spans="1:11" x14ac:dyDescent="0.2">
      <c r="A139" s="107">
        <v>2</v>
      </c>
      <c r="B139" s="108" t="s">
        <v>236</v>
      </c>
      <c r="C139" s="109" t="s">
        <v>237</v>
      </c>
      <c r="D139" s="110" t="s">
        <v>92</v>
      </c>
      <c r="E139" s="111">
        <v>2.4630000000000001</v>
      </c>
      <c r="F139" s="112">
        <v>2.45329</v>
      </c>
      <c r="G139" s="113">
        <f>E139*F139</f>
        <v>6.0424532700000002</v>
      </c>
      <c r="I139" s="115"/>
      <c r="J139" s="114"/>
      <c r="K139" s="115">
        <f>E139*J139</f>
        <v>0</v>
      </c>
    </row>
    <row r="140" spans="1:11" x14ac:dyDescent="0.2">
      <c r="C140" s="118" t="s">
        <v>112</v>
      </c>
      <c r="E140" s="111">
        <v>0</v>
      </c>
      <c r="G140" s="113"/>
      <c r="I140" s="115"/>
      <c r="K140" s="115"/>
    </row>
    <row r="141" spans="1:11" x14ac:dyDescent="0.2">
      <c r="C141" s="118" t="s">
        <v>113</v>
      </c>
      <c r="E141" s="111">
        <v>1.70973</v>
      </c>
      <c r="G141" s="113"/>
      <c r="I141" s="115"/>
      <c r="K141" s="115"/>
    </row>
    <row r="142" spans="1:11" x14ac:dyDescent="0.2">
      <c r="C142" s="118" t="s">
        <v>114</v>
      </c>
      <c r="E142" s="111">
        <v>0</v>
      </c>
      <c r="G142" s="113"/>
      <c r="I142" s="115"/>
      <c r="K142" s="115"/>
    </row>
    <row r="143" spans="1:11" x14ac:dyDescent="0.2">
      <c r="C143" s="118" t="s">
        <v>115</v>
      </c>
      <c r="E143" s="111">
        <v>0.75360000000000005</v>
      </c>
      <c r="G143" s="113"/>
      <c r="I143" s="115"/>
      <c r="K143" s="115"/>
    </row>
    <row r="144" spans="1:11" x14ac:dyDescent="0.2">
      <c r="A144" s="107">
        <v>3</v>
      </c>
      <c r="B144" s="108" t="s">
        <v>238</v>
      </c>
      <c r="C144" s="109" t="s">
        <v>239</v>
      </c>
      <c r="D144" s="110" t="s">
        <v>164</v>
      </c>
      <c r="E144" s="111">
        <v>4</v>
      </c>
      <c r="F144" s="112">
        <v>2.1700000000000001E-3</v>
      </c>
      <c r="G144" s="113">
        <f>E144*F144</f>
        <v>8.6800000000000002E-3</v>
      </c>
      <c r="I144" s="115"/>
      <c r="J144" s="114"/>
      <c r="K144" s="115">
        <f>E144*J144</f>
        <v>0</v>
      </c>
    </row>
    <row r="145" spans="1:11" x14ac:dyDescent="0.2">
      <c r="C145" s="118" t="s">
        <v>240</v>
      </c>
      <c r="E145" s="111">
        <v>4</v>
      </c>
      <c r="G145" s="113"/>
      <c r="I145" s="115"/>
      <c r="K145" s="115"/>
    </row>
    <row r="146" spans="1:11" x14ac:dyDescent="0.2">
      <c r="A146" s="107">
        <v>4</v>
      </c>
      <c r="B146" s="108" t="s">
        <v>241</v>
      </c>
      <c r="C146" s="109" t="s">
        <v>242</v>
      </c>
      <c r="D146" s="110" t="s">
        <v>92</v>
      </c>
      <c r="E146" s="111">
        <v>5.6219999999999999</v>
      </c>
      <c r="F146" s="112">
        <v>2.39371</v>
      </c>
      <c r="G146" s="113">
        <f>E146*F146</f>
        <v>13.45743762</v>
      </c>
      <c r="I146" s="115"/>
      <c r="J146" s="114"/>
      <c r="K146" s="115">
        <f>E146*J146</f>
        <v>0</v>
      </c>
    </row>
    <row r="147" spans="1:11" x14ac:dyDescent="0.2">
      <c r="C147" s="118" t="s">
        <v>243</v>
      </c>
      <c r="E147" s="111">
        <v>0</v>
      </c>
      <c r="G147" s="113"/>
      <c r="I147" s="115"/>
      <c r="K147" s="115"/>
    </row>
    <row r="148" spans="1:11" x14ac:dyDescent="0.2">
      <c r="C148" s="118" t="s">
        <v>244</v>
      </c>
      <c r="E148" s="111">
        <v>5.6219999999999999</v>
      </c>
      <c r="G148" s="113"/>
      <c r="I148" s="115"/>
      <c r="K148" s="115"/>
    </row>
    <row r="149" spans="1:11" x14ac:dyDescent="0.2">
      <c r="A149" s="107">
        <v>5</v>
      </c>
      <c r="B149" s="108" t="s">
        <v>245</v>
      </c>
      <c r="C149" s="109" t="s">
        <v>246</v>
      </c>
      <c r="D149" s="110" t="s">
        <v>131</v>
      </c>
      <c r="E149" s="111">
        <v>1.25</v>
      </c>
      <c r="F149" s="112">
        <v>1.0300000000000001E-3</v>
      </c>
      <c r="G149" s="113">
        <f>E149*F149</f>
        <v>1.2875E-3</v>
      </c>
      <c r="I149" s="115"/>
      <c r="J149" s="114"/>
      <c r="K149" s="115">
        <f>E149*J149</f>
        <v>0</v>
      </c>
    </row>
    <row r="150" spans="1:11" x14ac:dyDescent="0.2">
      <c r="C150" s="118" t="s">
        <v>247</v>
      </c>
      <c r="E150" s="111">
        <v>1.25</v>
      </c>
      <c r="G150" s="113"/>
      <c r="I150" s="115"/>
      <c r="K150" s="115"/>
    </row>
    <row r="151" spans="1:11" x14ac:dyDescent="0.2">
      <c r="A151" s="107">
        <v>6</v>
      </c>
      <c r="B151" s="108" t="s">
        <v>248</v>
      </c>
      <c r="C151" s="109" t="s">
        <v>249</v>
      </c>
      <c r="D151" s="110" t="s">
        <v>131</v>
      </c>
      <c r="E151" s="111">
        <v>1.25</v>
      </c>
      <c r="F151" s="112">
        <v>0</v>
      </c>
      <c r="G151" s="113">
        <f>E151*F151</f>
        <v>0</v>
      </c>
      <c r="I151" s="115"/>
      <c r="J151" s="114"/>
      <c r="K151" s="115">
        <f>E151*J151</f>
        <v>0</v>
      </c>
    </row>
    <row r="152" spans="1:11" x14ac:dyDescent="0.2">
      <c r="C152" s="118" t="s">
        <v>250</v>
      </c>
      <c r="E152" s="111">
        <v>1.25</v>
      </c>
      <c r="G152" s="113"/>
      <c r="I152" s="115"/>
      <c r="K152" s="115"/>
    </row>
    <row r="154" spans="1:11" ht="15" x14ac:dyDescent="0.25">
      <c r="B154" s="106" t="s">
        <v>251</v>
      </c>
      <c r="C154" s="106" t="s">
        <v>252</v>
      </c>
    </row>
    <row r="156" spans="1:11" x14ac:dyDescent="0.2">
      <c r="A156" s="107">
        <v>1</v>
      </c>
      <c r="B156" s="108" t="s">
        <v>253</v>
      </c>
      <c r="C156" s="109" t="s">
        <v>254</v>
      </c>
      <c r="D156" s="110" t="s">
        <v>131</v>
      </c>
      <c r="E156" s="111">
        <v>0</v>
      </c>
      <c r="F156" s="112">
        <v>0</v>
      </c>
      <c r="G156" s="113">
        <f>E156*F156</f>
        <v>0</v>
      </c>
      <c r="I156" s="115"/>
      <c r="J156" s="114"/>
      <c r="K156" s="115">
        <f>E156*J156</f>
        <v>0</v>
      </c>
    </row>
    <row r="158" spans="1:11" ht="15" x14ac:dyDescent="0.25">
      <c r="B158" s="106" t="s">
        <v>255</v>
      </c>
      <c r="C158" s="106" t="s">
        <v>256</v>
      </c>
    </row>
    <row r="160" spans="1:11" x14ac:dyDescent="0.2">
      <c r="A160" s="107">
        <v>1</v>
      </c>
      <c r="B160" s="108" t="s">
        <v>257</v>
      </c>
      <c r="C160" s="109" t="s">
        <v>258</v>
      </c>
      <c r="D160" s="110" t="s">
        <v>157</v>
      </c>
      <c r="E160" s="111">
        <v>2.5</v>
      </c>
      <c r="F160" s="112">
        <v>3.4380000000000001E-2</v>
      </c>
      <c r="G160" s="113">
        <f>E160*F160</f>
        <v>8.5949999999999999E-2</v>
      </c>
      <c r="I160" s="115"/>
      <c r="J160" s="114"/>
      <c r="K160" s="115">
        <f>E160*J160</f>
        <v>0</v>
      </c>
    </row>
    <row r="161" spans="1:11" x14ac:dyDescent="0.2">
      <c r="C161" s="118" t="s">
        <v>259</v>
      </c>
      <c r="E161" s="111">
        <v>0</v>
      </c>
      <c r="G161" s="113"/>
      <c r="I161" s="115"/>
      <c r="K161" s="115"/>
    </row>
    <row r="162" spans="1:11" x14ac:dyDescent="0.2">
      <c r="C162" s="118" t="s">
        <v>260</v>
      </c>
      <c r="E162" s="111">
        <v>2.5</v>
      </c>
      <c r="G162" s="113"/>
      <c r="I162" s="115"/>
      <c r="K162" s="115"/>
    </row>
    <row r="163" spans="1:11" x14ac:dyDescent="0.2">
      <c r="A163" s="119" t="s">
        <v>197</v>
      </c>
      <c r="B163" s="120" t="s">
        <v>127</v>
      </c>
      <c r="C163" s="109" t="s">
        <v>261</v>
      </c>
      <c r="D163" s="110" t="s">
        <v>262</v>
      </c>
      <c r="E163" s="111">
        <v>2.5</v>
      </c>
      <c r="F163" s="112">
        <v>0.01</v>
      </c>
      <c r="G163" s="113">
        <f>E163*F163</f>
        <v>2.5000000000000001E-2</v>
      </c>
      <c r="H163" s="114"/>
      <c r="I163" s="115">
        <f>E163*H163</f>
        <v>0</v>
      </c>
      <c r="K163" s="115"/>
    </row>
    <row r="164" spans="1:11" x14ac:dyDescent="0.2">
      <c r="A164" s="107">
        <v>2</v>
      </c>
      <c r="B164" s="108" t="s">
        <v>263</v>
      </c>
      <c r="C164" s="109" t="s">
        <v>264</v>
      </c>
      <c r="D164" s="110" t="s">
        <v>164</v>
      </c>
      <c r="E164" s="111">
        <v>33</v>
      </c>
      <c r="F164" s="112">
        <v>0.12145</v>
      </c>
      <c r="G164" s="113">
        <f>E164*F164</f>
        <v>4.0078500000000004</v>
      </c>
      <c r="I164" s="115"/>
      <c r="J164" s="114"/>
      <c r="K164" s="115">
        <f>E164*J164</f>
        <v>0</v>
      </c>
    </row>
    <row r="165" spans="1:11" x14ac:dyDescent="0.2">
      <c r="C165" s="118" t="s">
        <v>265</v>
      </c>
      <c r="E165" s="111">
        <v>0</v>
      </c>
      <c r="G165" s="113"/>
      <c r="I165" s="115"/>
      <c r="K165" s="115"/>
    </row>
    <row r="166" spans="1:11" x14ac:dyDescent="0.2">
      <c r="C166" s="118" t="s">
        <v>266</v>
      </c>
      <c r="E166" s="111">
        <v>22</v>
      </c>
      <c r="G166" s="113"/>
      <c r="I166" s="115"/>
      <c r="K166" s="115"/>
    </row>
    <row r="167" spans="1:11" x14ac:dyDescent="0.2">
      <c r="C167" s="118" t="s">
        <v>267</v>
      </c>
      <c r="E167" s="111">
        <v>0</v>
      </c>
      <c r="G167" s="113"/>
      <c r="I167" s="115"/>
      <c r="K167" s="115"/>
    </row>
    <row r="168" spans="1:11" x14ac:dyDescent="0.2">
      <c r="C168" s="118" t="s">
        <v>141</v>
      </c>
      <c r="E168" s="111">
        <v>11</v>
      </c>
      <c r="G168" s="113"/>
      <c r="I168" s="115"/>
      <c r="K168" s="115"/>
    </row>
    <row r="169" spans="1:11" x14ac:dyDescent="0.2">
      <c r="A169" s="119" t="s">
        <v>268</v>
      </c>
      <c r="B169" s="120" t="s">
        <v>269</v>
      </c>
      <c r="C169" s="109" t="s">
        <v>270</v>
      </c>
      <c r="D169" s="110" t="s">
        <v>262</v>
      </c>
      <c r="E169" s="111">
        <v>22.22</v>
      </c>
      <c r="F169" s="112">
        <v>2.5000000000000001E-2</v>
      </c>
      <c r="G169" s="113">
        <f>E169*F169</f>
        <v>0.55549999999999999</v>
      </c>
      <c r="H169" s="114"/>
      <c r="I169" s="115">
        <f>E169*H169</f>
        <v>0</v>
      </c>
      <c r="K169" s="115"/>
    </row>
    <row r="170" spans="1:11" x14ac:dyDescent="0.2">
      <c r="A170" s="119" t="s">
        <v>271</v>
      </c>
      <c r="B170" s="120" t="s">
        <v>272</v>
      </c>
      <c r="C170" s="109" t="s">
        <v>273</v>
      </c>
      <c r="D170" s="110" t="s">
        <v>262</v>
      </c>
      <c r="E170" s="111">
        <v>11.11</v>
      </c>
      <c r="F170" s="112">
        <v>1.4999999999999999E-2</v>
      </c>
      <c r="G170" s="113">
        <f>E170*F170</f>
        <v>0.16664999999999999</v>
      </c>
      <c r="H170" s="114"/>
      <c r="I170" s="115">
        <f>E170*H170</f>
        <v>0</v>
      </c>
      <c r="K170" s="115"/>
    </row>
    <row r="171" spans="1:11" x14ac:dyDescent="0.2">
      <c r="A171" s="107">
        <v>3</v>
      </c>
      <c r="B171" s="108" t="s">
        <v>274</v>
      </c>
      <c r="C171" s="109" t="s">
        <v>275</v>
      </c>
      <c r="D171" s="110" t="s">
        <v>157</v>
      </c>
      <c r="E171" s="111">
        <v>52</v>
      </c>
      <c r="F171" s="112">
        <v>3.44E-2</v>
      </c>
      <c r="G171" s="113">
        <f>E171*F171</f>
        <v>1.7887999999999999</v>
      </c>
      <c r="I171" s="115"/>
      <c r="J171" s="114"/>
      <c r="K171" s="115">
        <f>E171*J171</f>
        <v>0</v>
      </c>
    </row>
    <row r="172" spans="1:11" x14ac:dyDescent="0.2">
      <c r="C172" s="118" t="s">
        <v>276</v>
      </c>
      <c r="E172" s="111">
        <v>52</v>
      </c>
      <c r="G172" s="113"/>
      <c r="I172" s="115"/>
      <c r="K172" s="115"/>
    </row>
    <row r="173" spans="1:11" x14ac:dyDescent="0.2">
      <c r="A173" s="119" t="s">
        <v>206</v>
      </c>
      <c r="B173" s="120" t="s">
        <v>269</v>
      </c>
      <c r="C173" s="109" t="s">
        <v>277</v>
      </c>
      <c r="D173" s="110" t="s">
        <v>278</v>
      </c>
      <c r="E173" s="111">
        <v>54.6</v>
      </c>
      <c r="F173" s="112">
        <v>5.0000000000000001E-3</v>
      </c>
      <c r="G173" s="113">
        <f>E173*F173</f>
        <v>0.27300000000000002</v>
      </c>
      <c r="H173" s="114"/>
      <c r="I173" s="115">
        <f>E173*H173</f>
        <v>0</v>
      </c>
      <c r="K173" s="115"/>
    </row>
    <row r="174" spans="1:11" x14ac:dyDescent="0.2">
      <c r="A174" s="119" t="s">
        <v>279</v>
      </c>
      <c r="B174" s="120" t="s">
        <v>272</v>
      </c>
      <c r="C174" s="109" t="s">
        <v>280</v>
      </c>
      <c r="D174" s="110" t="s">
        <v>278</v>
      </c>
      <c r="E174" s="111">
        <v>171.6</v>
      </c>
      <c r="F174" s="112">
        <v>2.9999999999999997E-4</v>
      </c>
      <c r="G174" s="113">
        <f>E174*F174</f>
        <v>5.1479999999999991E-2</v>
      </c>
      <c r="H174" s="114"/>
      <c r="I174" s="115">
        <f>E174*H174</f>
        <v>0</v>
      </c>
      <c r="K174" s="115"/>
    </row>
    <row r="175" spans="1:11" x14ac:dyDescent="0.2">
      <c r="A175" s="119" t="s">
        <v>281</v>
      </c>
      <c r="B175" s="120" t="s">
        <v>282</v>
      </c>
      <c r="C175" s="109" t="s">
        <v>283</v>
      </c>
      <c r="D175" s="110" t="s">
        <v>278</v>
      </c>
      <c r="E175" s="111">
        <v>330</v>
      </c>
      <c r="F175" s="112">
        <v>1E-4</v>
      </c>
      <c r="G175" s="113">
        <f>E175*F175</f>
        <v>3.3000000000000002E-2</v>
      </c>
      <c r="H175" s="114"/>
      <c r="I175" s="115">
        <f>E175*H175</f>
        <v>0</v>
      </c>
      <c r="K175" s="115"/>
    </row>
    <row r="176" spans="1:11" x14ac:dyDescent="0.2">
      <c r="A176" s="119" t="s">
        <v>284</v>
      </c>
      <c r="B176" s="120" t="s">
        <v>285</v>
      </c>
      <c r="C176" s="109" t="s">
        <v>286</v>
      </c>
      <c r="D176" s="110" t="s">
        <v>262</v>
      </c>
      <c r="E176" s="111">
        <v>12.12</v>
      </c>
      <c r="F176" s="112">
        <v>2E-3</v>
      </c>
      <c r="G176" s="113">
        <f>E176*F176</f>
        <v>2.4239999999999998E-2</v>
      </c>
      <c r="H176" s="114"/>
      <c r="I176" s="115">
        <f>E176*H176</f>
        <v>0</v>
      </c>
      <c r="K176" s="115"/>
    </row>
    <row r="178" spans="1:11" ht="15" x14ac:dyDescent="0.25">
      <c r="B178" s="106" t="s">
        <v>287</v>
      </c>
      <c r="C178" s="106" t="s">
        <v>288</v>
      </c>
    </row>
    <row r="180" spans="1:11" x14ac:dyDescent="0.2">
      <c r="A180" s="107">
        <v>1</v>
      </c>
      <c r="B180" s="108" t="s">
        <v>289</v>
      </c>
      <c r="C180" s="109" t="s">
        <v>290</v>
      </c>
      <c r="D180" s="110" t="s">
        <v>157</v>
      </c>
      <c r="E180" s="111">
        <v>15</v>
      </c>
      <c r="F180" s="112">
        <v>6.5000000000000002E-2</v>
      </c>
      <c r="G180" s="113">
        <f>E180*F180</f>
        <v>0.97500000000000009</v>
      </c>
      <c r="I180" s="115"/>
      <c r="J180" s="114"/>
      <c r="K180" s="115">
        <f>E180*J180</f>
        <v>0</v>
      </c>
    </row>
    <row r="181" spans="1:11" x14ac:dyDescent="0.2">
      <c r="C181" s="118" t="s">
        <v>291</v>
      </c>
      <c r="E181" s="111">
        <v>15</v>
      </c>
      <c r="G181" s="113"/>
      <c r="I181" s="115"/>
      <c r="K181" s="115"/>
    </row>
    <row r="182" spans="1:11" x14ac:dyDescent="0.2">
      <c r="A182" s="107">
        <v>2</v>
      </c>
      <c r="B182" s="108" t="s">
        <v>292</v>
      </c>
      <c r="C182" s="109" t="s">
        <v>293</v>
      </c>
      <c r="D182" s="110" t="s">
        <v>157</v>
      </c>
      <c r="E182" s="111">
        <v>15</v>
      </c>
      <c r="F182" s="112">
        <v>1E-4</v>
      </c>
      <c r="G182" s="113">
        <f>E182*F182</f>
        <v>1.5E-3</v>
      </c>
      <c r="I182" s="115"/>
      <c r="J182" s="114"/>
      <c r="K182" s="115">
        <f>E182*J182</f>
        <v>0</v>
      </c>
    </row>
    <row r="183" spans="1:11" x14ac:dyDescent="0.2">
      <c r="C183" s="118" t="s">
        <v>291</v>
      </c>
      <c r="E183" s="111">
        <v>15</v>
      </c>
      <c r="G183" s="113"/>
      <c r="I183" s="115"/>
      <c r="K183" s="115"/>
    </row>
    <row r="185" spans="1:11" ht="15" x14ac:dyDescent="0.25">
      <c r="B185" s="106" t="s">
        <v>294</v>
      </c>
      <c r="C185" s="106" t="s">
        <v>295</v>
      </c>
    </row>
    <row r="187" spans="1:11" x14ac:dyDescent="0.2">
      <c r="A187" s="107">
        <v>1</v>
      </c>
      <c r="B187" s="108" t="s">
        <v>296</v>
      </c>
      <c r="C187" s="109" t="s">
        <v>297</v>
      </c>
      <c r="D187" s="110" t="s">
        <v>131</v>
      </c>
      <c r="E187" s="111">
        <v>710</v>
      </c>
      <c r="F187" s="112">
        <v>0</v>
      </c>
      <c r="G187" s="113">
        <f>E187*F187</f>
        <v>0</v>
      </c>
      <c r="I187" s="115"/>
      <c r="J187" s="114"/>
      <c r="K187" s="115">
        <f>E187*J187</f>
        <v>0</v>
      </c>
    </row>
    <row r="188" spans="1:11" x14ac:dyDescent="0.2">
      <c r="C188" s="118" t="s">
        <v>298</v>
      </c>
      <c r="E188" s="111">
        <v>0</v>
      </c>
      <c r="G188" s="113"/>
      <c r="I188" s="115"/>
      <c r="K188" s="115"/>
    </row>
    <row r="189" spans="1:11" x14ac:dyDescent="0.2">
      <c r="C189" s="118" t="s">
        <v>299</v>
      </c>
      <c r="E189" s="111">
        <v>710</v>
      </c>
      <c r="G189" s="113"/>
      <c r="I189" s="115"/>
      <c r="K189" s="115"/>
    </row>
    <row r="190" spans="1:11" x14ac:dyDescent="0.2">
      <c r="A190" s="107">
        <v>2</v>
      </c>
      <c r="B190" s="108" t="s">
        <v>300</v>
      </c>
      <c r="C190" s="109" t="s">
        <v>301</v>
      </c>
      <c r="D190" s="110" t="s">
        <v>21</v>
      </c>
      <c r="E190" s="111">
        <v>0</v>
      </c>
      <c r="F190" s="112">
        <v>0</v>
      </c>
      <c r="G190" s="113">
        <f>E190*F190</f>
        <v>0</v>
      </c>
      <c r="I190" s="115"/>
      <c r="J190" s="114"/>
      <c r="K190" s="115">
        <f>E190*J190</f>
        <v>0</v>
      </c>
    </row>
    <row r="191" spans="1:11" x14ac:dyDescent="0.2">
      <c r="A191" s="107">
        <v>5</v>
      </c>
      <c r="B191" s="108" t="s">
        <v>302</v>
      </c>
      <c r="C191" s="109" t="s">
        <v>303</v>
      </c>
      <c r="D191" s="110" t="s">
        <v>131</v>
      </c>
      <c r="E191" s="111">
        <v>710</v>
      </c>
      <c r="F191" s="112">
        <v>6.5199999999999998E-3</v>
      </c>
      <c r="G191" s="113">
        <f>E191*F191</f>
        <v>4.6292</v>
      </c>
      <c r="I191" s="115"/>
      <c r="J191" s="114"/>
      <c r="K191" s="115">
        <f>E191*J191</f>
        <v>0</v>
      </c>
    </row>
    <row r="192" spans="1:11" x14ac:dyDescent="0.2">
      <c r="C192" s="118" t="s">
        <v>299</v>
      </c>
      <c r="E192" s="111">
        <v>710</v>
      </c>
      <c r="G192" s="113"/>
      <c r="I192" s="115"/>
      <c r="K192" s="115"/>
    </row>
    <row r="193" spans="1:11" x14ac:dyDescent="0.2">
      <c r="A193" s="107">
        <v>6</v>
      </c>
      <c r="B193" s="108" t="s">
        <v>304</v>
      </c>
      <c r="C193" s="109" t="s">
        <v>305</v>
      </c>
      <c r="D193" s="110" t="s">
        <v>131</v>
      </c>
      <c r="E193" s="111">
        <v>722</v>
      </c>
      <c r="F193" s="112">
        <v>6.0999999999999997E-4</v>
      </c>
      <c r="G193" s="113">
        <f>E193*F193</f>
        <v>0.44041999999999998</v>
      </c>
      <c r="I193" s="115"/>
      <c r="J193" s="114"/>
      <c r="K193" s="115">
        <f>E193*J193</f>
        <v>0</v>
      </c>
    </row>
    <row r="194" spans="1:11" x14ac:dyDescent="0.2">
      <c r="C194" s="118" t="s">
        <v>306</v>
      </c>
      <c r="E194" s="111">
        <v>722</v>
      </c>
      <c r="G194" s="113"/>
      <c r="I194" s="115"/>
      <c r="K194" s="115"/>
    </row>
    <row r="195" spans="1:11" x14ac:dyDescent="0.2">
      <c r="A195" s="107">
        <v>7</v>
      </c>
      <c r="B195" s="108" t="s">
        <v>307</v>
      </c>
      <c r="C195" s="109" t="s">
        <v>308</v>
      </c>
      <c r="D195" s="110" t="s">
        <v>131</v>
      </c>
      <c r="E195" s="111">
        <v>710</v>
      </c>
      <c r="F195" s="112">
        <v>0</v>
      </c>
      <c r="G195" s="113">
        <f>E195*F195</f>
        <v>0</v>
      </c>
      <c r="I195" s="115"/>
      <c r="J195" s="114"/>
      <c r="K195" s="115">
        <f>E195*J195</f>
        <v>0</v>
      </c>
    </row>
    <row r="196" spans="1:11" x14ac:dyDescent="0.2">
      <c r="C196" s="118" t="s">
        <v>299</v>
      </c>
      <c r="E196" s="111">
        <v>710</v>
      </c>
      <c r="G196" s="113"/>
      <c r="I196" s="115"/>
      <c r="K196" s="115"/>
    </row>
    <row r="197" spans="1:11" x14ac:dyDescent="0.2">
      <c r="A197" s="107">
        <v>8</v>
      </c>
      <c r="B197" s="108" t="s">
        <v>309</v>
      </c>
      <c r="C197" s="109" t="s">
        <v>310</v>
      </c>
      <c r="D197" s="110" t="s">
        <v>131</v>
      </c>
      <c r="E197" s="111">
        <v>722</v>
      </c>
      <c r="F197" s="112">
        <v>0</v>
      </c>
      <c r="G197" s="113">
        <f>E197*F197</f>
        <v>0</v>
      </c>
      <c r="I197" s="115"/>
      <c r="J197" s="114"/>
      <c r="K197" s="115">
        <f>E197*J197</f>
        <v>0</v>
      </c>
    </row>
    <row r="198" spans="1:11" x14ac:dyDescent="0.2">
      <c r="C198" s="118" t="s">
        <v>306</v>
      </c>
      <c r="E198" s="111">
        <v>722</v>
      </c>
      <c r="G198" s="113"/>
      <c r="I198" s="115"/>
      <c r="K198" s="115"/>
    </row>
    <row r="199" spans="1:11" x14ac:dyDescent="0.2">
      <c r="A199" s="107">
        <v>9</v>
      </c>
      <c r="B199" s="108" t="s">
        <v>311</v>
      </c>
      <c r="C199" s="109" t="s">
        <v>312</v>
      </c>
      <c r="D199" s="110" t="s">
        <v>92</v>
      </c>
      <c r="E199" s="111">
        <v>1.44</v>
      </c>
      <c r="F199" s="112">
        <v>1.98</v>
      </c>
      <c r="G199" s="113">
        <f>E199*F199</f>
        <v>2.8512</v>
      </c>
      <c r="I199" s="115"/>
      <c r="J199" s="114"/>
      <c r="K199" s="115">
        <f>E199*J199</f>
        <v>0</v>
      </c>
    </row>
    <row r="200" spans="1:11" x14ac:dyDescent="0.2">
      <c r="C200" s="118" t="s">
        <v>313</v>
      </c>
      <c r="E200" s="111">
        <v>1.44</v>
      </c>
      <c r="G200" s="113"/>
      <c r="I200" s="115"/>
      <c r="K200" s="115"/>
    </row>
    <row r="201" spans="1:11" x14ac:dyDescent="0.2">
      <c r="A201" s="107">
        <v>10</v>
      </c>
      <c r="B201" s="108" t="s">
        <v>314</v>
      </c>
      <c r="C201" s="109" t="s">
        <v>315</v>
      </c>
      <c r="D201" s="110" t="s">
        <v>92</v>
      </c>
      <c r="E201" s="111">
        <v>0.28799999999999998</v>
      </c>
      <c r="F201" s="112">
        <v>2.59</v>
      </c>
      <c r="G201" s="113">
        <f>E201*F201</f>
        <v>0.74591999999999992</v>
      </c>
      <c r="I201" s="115"/>
      <c r="J201" s="114"/>
      <c r="K201" s="115">
        <f>E201*J201</f>
        <v>0</v>
      </c>
    </row>
    <row r="202" spans="1:11" x14ac:dyDescent="0.2">
      <c r="C202" s="118" t="s">
        <v>316</v>
      </c>
      <c r="E202" s="111">
        <v>0.28799999999999998</v>
      </c>
      <c r="G202" s="113"/>
      <c r="I202" s="115"/>
      <c r="K202" s="115"/>
    </row>
    <row r="203" spans="1:11" x14ac:dyDescent="0.2">
      <c r="A203" s="107">
        <v>11</v>
      </c>
      <c r="B203" s="108" t="s">
        <v>317</v>
      </c>
      <c r="C203" s="109" t="s">
        <v>318</v>
      </c>
      <c r="D203" s="110" t="s">
        <v>131</v>
      </c>
      <c r="E203" s="111">
        <v>4.8</v>
      </c>
      <c r="F203" s="112">
        <v>0.12966</v>
      </c>
      <c r="G203" s="113">
        <f>E203*F203</f>
        <v>0.62236799999999992</v>
      </c>
      <c r="I203" s="115"/>
      <c r="J203" s="114"/>
      <c r="K203" s="115">
        <f>E203*J203</f>
        <v>0</v>
      </c>
    </row>
    <row r="204" spans="1:11" x14ac:dyDescent="0.2">
      <c r="C204" s="118" t="s">
        <v>319</v>
      </c>
      <c r="E204" s="111">
        <v>4.8</v>
      </c>
      <c r="G204" s="113"/>
      <c r="I204" s="115"/>
      <c r="K204" s="115"/>
    </row>
    <row r="205" spans="1:11" x14ac:dyDescent="0.2">
      <c r="A205" s="107">
        <v>12</v>
      </c>
      <c r="B205" s="108" t="s">
        <v>320</v>
      </c>
      <c r="C205" s="109" t="s">
        <v>321</v>
      </c>
      <c r="D205" s="110" t="s">
        <v>157</v>
      </c>
      <c r="E205" s="111">
        <v>62</v>
      </c>
      <c r="F205" s="112">
        <v>3.5999999999999999E-3</v>
      </c>
      <c r="G205" s="113">
        <f>E205*F205</f>
        <v>0.22319999999999998</v>
      </c>
      <c r="I205" s="115"/>
      <c r="J205" s="114"/>
      <c r="K205" s="115">
        <f>E205*J205</f>
        <v>0</v>
      </c>
    </row>
    <row r="206" spans="1:11" x14ac:dyDescent="0.2">
      <c r="C206" s="118" t="s">
        <v>322</v>
      </c>
      <c r="E206" s="111">
        <v>0</v>
      </c>
      <c r="G206" s="113"/>
      <c r="I206" s="115"/>
      <c r="K206" s="115"/>
    </row>
    <row r="207" spans="1:11" x14ac:dyDescent="0.2">
      <c r="C207" s="118" t="s">
        <v>323</v>
      </c>
      <c r="E207" s="111">
        <v>62</v>
      </c>
      <c r="G207" s="113"/>
      <c r="I207" s="115"/>
      <c r="K207" s="115"/>
    </row>
    <row r="209" spans="1:11" ht="15" x14ac:dyDescent="0.25">
      <c r="B209" s="106" t="s">
        <v>324</v>
      </c>
      <c r="C209" s="106" t="s">
        <v>325</v>
      </c>
    </row>
    <row r="211" spans="1:11" x14ac:dyDescent="0.2">
      <c r="A211" s="107">
        <v>1</v>
      </c>
      <c r="B211" s="108" t="s">
        <v>326</v>
      </c>
      <c r="C211" s="109" t="s">
        <v>327</v>
      </c>
      <c r="D211" s="110" t="s">
        <v>157</v>
      </c>
      <c r="E211" s="111">
        <v>11</v>
      </c>
      <c r="F211" s="112">
        <v>0</v>
      </c>
      <c r="G211" s="113">
        <f>E211*F211</f>
        <v>0</v>
      </c>
      <c r="I211" s="115"/>
      <c r="J211" s="114"/>
      <c r="K211" s="115">
        <f>E211*J211</f>
        <v>0</v>
      </c>
    </row>
    <row r="212" spans="1:11" x14ac:dyDescent="0.2">
      <c r="C212" s="118" t="s">
        <v>328</v>
      </c>
      <c r="E212" s="111">
        <v>0</v>
      </c>
      <c r="G212" s="113"/>
      <c r="I212" s="115"/>
      <c r="K212" s="115"/>
    </row>
    <row r="213" spans="1:11" x14ac:dyDescent="0.2">
      <c r="C213" s="118" t="s">
        <v>329</v>
      </c>
      <c r="E213" s="111">
        <v>11</v>
      </c>
      <c r="G213" s="113"/>
      <c r="I213" s="115"/>
      <c r="K213" s="115"/>
    </row>
    <row r="214" spans="1:11" x14ac:dyDescent="0.2">
      <c r="A214" s="119" t="s">
        <v>197</v>
      </c>
      <c r="B214" s="120" t="s">
        <v>127</v>
      </c>
      <c r="C214" s="109" t="s">
        <v>330</v>
      </c>
      <c r="D214" s="110" t="s">
        <v>278</v>
      </c>
      <c r="E214" s="111">
        <v>11.11</v>
      </c>
      <c r="F214" s="112">
        <v>1.4999999999999999E-2</v>
      </c>
      <c r="G214" s="113">
        <f>E214*F214</f>
        <v>0.16664999999999999</v>
      </c>
      <c r="H214" s="114"/>
      <c r="I214" s="115">
        <f>E214*H214</f>
        <v>0</v>
      </c>
      <c r="K214" s="115"/>
    </row>
    <row r="216" spans="1:11" ht="15" x14ac:dyDescent="0.25">
      <c r="B216" s="106" t="s">
        <v>331</v>
      </c>
      <c r="C216" s="106" t="s">
        <v>332</v>
      </c>
    </row>
    <row r="218" spans="1:11" x14ac:dyDescent="0.2">
      <c r="A218" s="107">
        <v>1</v>
      </c>
      <c r="B218" s="108" t="s">
        <v>333</v>
      </c>
      <c r="C218" s="109" t="s">
        <v>334</v>
      </c>
      <c r="D218" s="110" t="s">
        <v>157</v>
      </c>
      <c r="E218" s="111">
        <v>117</v>
      </c>
      <c r="F218" s="112">
        <v>0.12962000000000001</v>
      </c>
      <c r="G218" s="113">
        <f>E218*F218</f>
        <v>15.165540000000002</v>
      </c>
      <c r="I218" s="115"/>
      <c r="J218" s="114"/>
      <c r="K218" s="115">
        <f>E218*J218</f>
        <v>0</v>
      </c>
    </row>
    <row r="219" spans="1:11" x14ac:dyDescent="0.2">
      <c r="C219" s="118" t="s">
        <v>335</v>
      </c>
      <c r="E219" s="111">
        <v>0</v>
      </c>
      <c r="G219" s="113"/>
      <c r="I219" s="115"/>
      <c r="K219" s="115"/>
    </row>
    <row r="220" spans="1:11" x14ac:dyDescent="0.2">
      <c r="C220" s="118" t="s">
        <v>336</v>
      </c>
      <c r="E220" s="111">
        <v>82</v>
      </c>
      <c r="G220" s="113"/>
      <c r="I220" s="115"/>
      <c r="K220" s="115"/>
    </row>
    <row r="221" spans="1:11" x14ac:dyDescent="0.2">
      <c r="C221" s="118" t="s">
        <v>337</v>
      </c>
      <c r="E221" s="111">
        <v>0</v>
      </c>
      <c r="G221" s="113"/>
      <c r="I221" s="115"/>
      <c r="K221" s="115"/>
    </row>
    <row r="222" spans="1:11" x14ac:dyDescent="0.2">
      <c r="C222" s="118" t="s">
        <v>338</v>
      </c>
      <c r="E222" s="111">
        <v>35</v>
      </c>
      <c r="G222" s="113"/>
      <c r="I222" s="115"/>
      <c r="K222" s="115"/>
    </row>
    <row r="223" spans="1:11" x14ac:dyDescent="0.2">
      <c r="A223" s="119" t="s">
        <v>197</v>
      </c>
      <c r="B223" s="120">
        <v>59217491</v>
      </c>
      <c r="C223" s="109" t="s">
        <v>339</v>
      </c>
      <c r="D223" s="110" t="s">
        <v>164</v>
      </c>
      <c r="E223" s="111">
        <v>80.8</v>
      </c>
      <c r="F223" s="112">
        <v>8.3000000000000004E-2</v>
      </c>
      <c r="G223" s="113">
        <f>E223*F223</f>
        <v>6.7064000000000004</v>
      </c>
      <c r="H223" s="114"/>
      <c r="I223" s="115">
        <f>E223*H223</f>
        <v>0</v>
      </c>
      <c r="K223" s="115"/>
    </row>
    <row r="224" spans="1:11" x14ac:dyDescent="0.2">
      <c r="A224" s="119" t="s">
        <v>340</v>
      </c>
      <c r="B224" s="120">
        <v>59217468</v>
      </c>
      <c r="C224" s="109" t="s">
        <v>341</v>
      </c>
      <c r="D224" s="110" t="s">
        <v>164</v>
      </c>
      <c r="E224" s="111">
        <v>35.35</v>
      </c>
      <c r="F224" s="112">
        <v>4.8300000000000003E-2</v>
      </c>
      <c r="G224" s="113">
        <f>E224*F224</f>
        <v>1.7074050000000001</v>
      </c>
      <c r="H224" s="114"/>
      <c r="I224" s="115">
        <f>E224*H224</f>
        <v>0</v>
      </c>
      <c r="K224" s="115"/>
    </row>
    <row r="225" spans="1:11" x14ac:dyDescent="0.2">
      <c r="A225" s="119" t="s">
        <v>342</v>
      </c>
      <c r="B225" s="120">
        <v>59217469</v>
      </c>
      <c r="C225" s="109" t="s">
        <v>343</v>
      </c>
      <c r="D225" s="110" t="s">
        <v>164</v>
      </c>
      <c r="E225" s="111">
        <v>2.02</v>
      </c>
      <c r="F225" s="112">
        <v>6.4000000000000001E-2</v>
      </c>
      <c r="G225" s="113">
        <f>E225*F225</f>
        <v>0.12928000000000001</v>
      </c>
      <c r="H225" s="114"/>
      <c r="I225" s="115">
        <f>E225*H225</f>
        <v>0</v>
      </c>
      <c r="K225" s="115"/>
    </row>
    <row r="226" spans="1:11" x14ac:dyDescent="0.2">
      <c r="A226" s="107">
        <v>2</v>
      </c>
      <c r="B226" s="108" t="s">
        <v>344</v>
      </c>
      <c r="C226" s="109" t="s">
        <v>345</v>
      </c>
      <c r="D226" s="110" t="s">
        <v>157</v>
      </c>
      <c r="E226" s="111">
        <v>48</v>
      </c>
      <c r="F226" s="112">
        <v>0</v>
      </c>
      <c r="G226" s="113">
        <f>E226*F226</f>
        <v>0</v>
      </c>
      <c r="I226" s="115"/>
      <c r="J226" s="114"/>
      <c r="K226" s="115">
        <f>E226*J226</f>
        <v>0</v>
      </c>
    </row>
    <row r="227" spans="1:11" x14ac:dyDescent="0.2">
      <c r="C227" s="118" t="s">
        <v>346</v>
      </c>
      <c r="E227" s="111">
        <v>48</v>
      </c>
      <c r="G227" s="113"/>
      <c r="I227" s="115"/>
      <c r="K227" s="115"/>
    </row>
    <row r="228" spans="1:11" x14ac:dyDescent="0.2">
      <c r="A228" s="107">
        <v>3</v>
      </c>
      <c r="B228" s="108" t="s">
        <v>347</v>
      </c>
      <c r="C228" s="109" t="s">
        <v>348</v>
      </c>
      <c r="D228" s="110" t="s">
        <v>164</v>
      </c>
      <c r="E228" s="111">
        <v>1</v>
      </c>
      <c r="F228" s="112">
        <v>0</v>
      </c>
      <c r="G228" s="113">
        <f>E228*F228</f>
        <v>0</v>
      </c>
      <c r="I228" s="115"/>
      <c r="J228" s="114"/>
      <c r="K228" s="115">
        <f>E228*J228</f>
        <v>0</v>
      </c>
    </row>
    <row r="229" spans="1:11" x14ac:dyDescent="0.2">
      <c r="C229" s="118" t="s">
        <v>88</v>
      </c>
      <c r="E229" s="111">
        <v>1</v>
      </c>
      <c r="G229" s="113"/>
      <c r="I229" s="115"/>
      <c r="K229" s="115"/>
    </row>
    <row r="230" spans="1:11" x14ac:dyDescent="0.2">
      <c r="A230" s="119" t="s">
        <v>206</v>
      </c>
      <c r="B230" s="120">
        <v>55346321</v>
      </c>
      <c r="C230" s="109" t="s">
        <v>349</v>
      </c>
      <c r="D230" s="110" t="s">
        <v>262</v>
      </c>
      <c r="E230" s="111">
        <v>1</v>
      </c>
      <c r="F230" s="112">
        <v>4.4999999999999998E-2</v>
      </c>
      <c r="G230" s="113">
        <f>E230*F230</f>
        <v>4.4999999999999998E-2</v>
      </c>
      <c r="H230" s="114"/>
      <c r="I230" s="115">
        <f>E230*H230</f>
        <v>0</v>
      </c>
      <c r="K230" s="115"/>
    </row>
    <row r="231" spans="1:11" x14ac:dyDescent="0.2">
      <c r="A231" s="107">
        <v>4</v>
      </c>
      <c r="B231" s="108" t="s">
        <v>350</v>
      </c>
      <c r="C231" s="109" t="s">
        <v>351</v>
      </c>
      <c r="D231" s="110" t="s">
        <v>164</v>
      </c>
      <c r="E231" s="111">
        <v>2</v>
      </c>
      <c r="F231" s="112">
        <v>0</v>
      </c>
      <c r="G231" s="113">
        <f>E231*F231</f>
        <v>0</v>
      </c>
      <c r="I231" s="115"/>
      <c r="J231" s="114"/>
      <c r="K231" s="115">
        <f>E231*J231</f>
        <v>0</v>
      </c>
    </row>
    <row r="232" spans="1:11" x14ac:dyDescent="0.2">
      <c r="C232" s="118" t="s">
        <v>231</v>
      </c>
      <c r="E232" s="111">
        <v>2</v>
      </c>
      <c r="G232" s="113"/>
      <c r="I232" s="115"/>
      <c r="K232" s="115"/>
    </row>
    <row r="233" spans="1:11" x14ac:dyDescent="0.2">
      <c r="A233" s="119" t="s">
        <v>352</v>
      </c>
      <c r="B233" s="120">
        <v>55345983</v>
      </c>
      <c r="C233" s="109" t="s">
        <v>353</v>
      </c>
      <c r="D233" s="110" t="s">
        <v>164</v>
      </c>
      <c r="E233" s="111">
        <v>2</v>
      </c>
      <c r="F233" s="112">
        <v>9.5000000000000001E-2</v>
      </c>
      <c r="G233" s="113">
        <f>E233*F233</f>
        <v>0.19</v>
      </c>
      <c r="H233" s="114"/>
      <c r="I233" s="115">
        <f>E233*H233</f>
        <v>0</v>
      </c>
      <c r="K233" s="115"/>
    </row>
    <row r="234" spans="1:11" x14ac:dyDescent="0.2">
      <c r="A234" s="107">
        <v>5</v>
      </c>
      <c r="B234" s="108" t="s">
        <v>127</v>
      </c>
      <c r="C234" s="109" t="s">
        <v>354</v>
      </c>
      <c r="D234" s="110" t="s">
        <v>262</v>
      </c>
      <c r="E234" s="111">
        <v>1</v>
      </c>
      <c r="F234" s="112">
        <v>0</v>
      </c>
      <c r="G234" s="113">
        <f>E234*F234</f>
        <v>0</v>
      </c>
      <c r="I234" s="115"/>
      <c r="J234" s="114"/>
      <c r="K234" s="115">
        <f>E234*J234</f>
        <v>0</v>
      </c>
    </row>
    <row r="235" spans="1:11" x14ac:dyDescent="0.2">
      <c r="C235" s="118" t="s">
        <v>88</v>
      </c>
      <c r="E235" s="111">
        <v>1</v>
      </c>
      <c r="G235" s="113"/>
      <c r="I235" s="115"/>
      <c r="K235" s="115"/>
    </row>
    <row r="236" spans="1:11" x14ac:dyDescent="0.2">
      <c r="A236" s="119" t="s">
        <v>355</v>
      </c>
      <c r="B236" s="120" t="s">
        <v>127</v>
      </c>
      <c r="C236" s="109" t="s">
        <v>356</v>
      </c>
      <c r="D236" s="110" t="s">
        <v>262</v>
      </c>
      <c r="E236" s="111">
        <v>1</v>
      </c>
      <c r="F236" s="112">
        <v>3.5000000000000003E-2</v>
      </c>
      <c r="G236" s="113">
        <f>E236*F236</f>
        <v>3.5000000000000003E-2</v>
      </c>
      <c r="H236" s="114"/>
      <c r="I236" s="115">
        <f>E236*H236</f>
        <v>0</v>
      </c>
      <c r="K236" s="115"/>
    </row>
    <row r="237" spans="1:11" x14ac:dyDescent="0.2">
      <c r="A237" s="107">
        <v>6</v>
      </c>
      <c r="B237" s="108" t="s">
        <v>127</v>
      </c>
      <c r="C237" s="109" t="s">
        <v>357</v>
      </c>
      <c r="D237" s="110" t="s">
        <v>278</v>
      </c>
      <c r="E237" s="111">
        <v>26</v>
      </c>
      <c r="F237" s="112">
        <v>0</v>
      </c>
      <c r="G237" s="113">
        <f>E237*F237</f>
        <v>0</v>
      </c>
      <c r="I237" s="115"/>
      <c r="J237" s="114"/>
      <c r="K237" s="115">
        <f>E237*J237</f>
        <v>0</v>
      </c>
    </row>
    <row r="238" spans="1:11" x14ac:dyDescent="0.2">
      <c r="C238" s="118" t="s">
        <v>358</v>
      </c>
      <c r="E238" s="111">
        <v>26</v>
      </c>
      <c r="G238" s="113"/>
      <c r="I238" s="115"/>
      <c r="K238" s="115"/>
    </row>
    <row r="239" spans="1:11" x14ac:dyDescent="0.2">
      <c r="A239" s="107">
        <v>7</v>
      </c>
      <c r="B239" s="108" t="s">
        <v>127</v>
      </c>
      <c r="C239" s="109" t="s">
        <v>359</v>
      </c>
      <c r="D239" s="110" t="s">
        <v>262</v>
      </c>
      <c r="E239" s="111">
        <v>1</v>
      </c>
      <c r="F239" s="112">
        <v>0</v>
      </c>
      <c r="G239" s="113">
        <f>E239*F239</f>
        <v>0</v>
      </c>
      <c r="I239" s="115"/>
      <c r="J239" s="114"/>
      <c r="K239" s="115">
        <f>E239*J239</f>
        <v>0</v>
      </c>
    </row>
    <row r="240" spans="1:11" x14ac:dyDescent="0.2">
      <c r="C240" s="118" t="s">
        <v>88</v>
      </c>
      <c r="E240" s="111">
        <v>1</v>
      </c>
      <c r="G240" s="113"/>
      <c r="I240" s="115"/>
      <c r="K240" s="115"/>
    </row>
    <row r="241" spans="1:11" x14ac:dyDescent="0.2">
      <c r="A241" s="107">
        <v>8</v>
      </c>
      <c r="B241" s="108" t="s">
        <v>360</v>
      </c>
      <c r="C241" s="109" t="s">
        <v>361</v>
      </c>
      <c r="D241" s="110" t="s">
        <v>157</v>
      </c>
      <c r="E241" s="111">
        <v>112</v>
      </c>
      <c r="F241" s="112">
        <v>6.9999999999999994E-5</v>
      </c>
      <c r="G241" s="113">
        <f>E241*F241</f>
        <v>7.8399999999999997E-3</v>
      </c>
      <c r="I241" s="115"/>
      <c r="J241" s="114"/>
      <c r="K241" s="115">
        <f>E241*J241</f>
        <v>0</v>
      </c>
    </row>
    <row r="242" spans="1:11" x14ac:dyDescent="0.2">
      <c r="C242" s="118" t="s">
        <v>362</v>
      </c>
      <c r="E242" s="111">
        <v>112</v>
      </c>
      <c r="G242" s="113"/>
      <c r="I242" s="115"/>
      <c r="K242" s="115"/>
    </row>
    <row r="243" spans="1:11" x14ac:dyDescent="0.2">
      <c r="A243" s="107">
        <v>9</v>
      </c>
      <c r="B243" s="108" t="s">
        <v>363</v>
      </c>
      <c r="C243" s="109" t="s">
        <v>364</v>
      </c>
      <c r="D243" s="110" t="s">
        <v>157</v>
      </c>
      <c r="E243" s="111">
        <v>112</v>
      </c>
      <c r="F243" s="112">
        <v>0</v>
      </c>
      <c r="G243" s="113">
        <f>E243*F243</f>
        <v>0</v>
      </c>
      <c r="I243" s="115"/>
      <c r="J243" s="114"/>
      <c r="K243" s="115">
        <f>E243*J243</f>
        <v>0</v>
      </c>
    </row>
    <row r="244" spans="1:11" x14ac:dyDescent="0.2">
      <c r="C244" s="118" t="s">
        <v>365</v>
      </c>
      <c r="E244" s="111">
        <v>112</v>
      </c>
      <c r="G244" s="113"/>
      <c r="I244" s="115"/>
      <c r="K244" s="115"/>
    </row>
    <row r="246" spans="1:11" ht="15" x14ac:dyDescent="0.25">
      <c r="B246" s="106" t="s">
        <v>366</v>
      </c>
      <c r="C246" s="106" t="s">
        <v>367</v>
      </c>
    </row>
    <row r="248" spans="1:11" x14ac:dyDescent="0.2">
      <c r="A248" s="107">
        <v>1</v>
      </c>
      <c r="B248" s="108" t="s">
        <v>368</v>
      </c>
      <c r="C248" s="109" t="s">
        <v>369</v>
      </c>
      <c r="D248" s="110" t="s">
        <v>168</v>
      </c>
      <c r="E248" s="111">
        <v>153.298</v>
      </c>
      <c r="F248" s="112">
        <v>0</v>
      </c>
      <c r="G248" s="113">
        <f>E248*F248</f>
        <v>0</v>
      </c>
      <c r="I248" s="115"/>
      <c r="J248" s="114"/>
      <c r="K248" s="115">
        <f>E248*J248</f>
        <v>0</v>
      </c>
    </row>
  </sheetData>
  <mergeCells count="2">
    <mergeCell ref="H2:K2"/>
    <mergeCell ref="H3:K3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78" fitToHeight="0" orientation="landscape" horizontalDpi="300" verticalDpi="300" r:id="rId1"/>
  <headerFooter alignWithMargins="0">
    <oddFooter>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K44"/>
  <sheetViews>
    <sheetView showGridLines="0" workbookViewId="0">
      <selection activeCell="K36" sqref="K36"/>
    </sheetView>
  </sheetViews>
  <sheetFormatPr defaultRowHeight="12.75" x14ac:dyDescent="0.2"/>
  <cols>
    <col min="1" max="1" width="2.5703125" customWidth="1"/>
    <col min="2" max="2" width="10.5703125" customWidth="1"/>
    <col min="3" max="3" width="7.28515625" customWidth="1"/>
    <col min="4" max="4" width="12" customWidth="1"/>
    <col min="5" max="5" width="12.7109375" customWidth="1"/>
    <col min="6" max="6" width="2.5703125" customWidth="1"/>
    <col min="7" max="7" width="11.28515625" customWidth="1"/>
    <col min="8" max="8" width="3" customWidth="1"/>
    <col min="9" max="9" width="13" customWidth="1"/>
    <col min="10" max="10" width="4.42578125" customWidth="1"/>
    <col min="11" max="11" width="12" customWidth="1"/>
  </cols>
  <sheetData>
    <row r="1" spans="1:11" ht="15.95" customHeight="1" x14ac:dyDescent="0.2">
      <c r="A1" s="173" t="s">
        <v>67</v>
      </c>
      <c r="B1" s="174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5.95" customHeight="1" x14ac:dyDescent="0.2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9"/>
    </row>
    <row r="3" spans="1:11" ht="15.95" customHeight="1" x14ac:dyDescent="0.2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9"/>
    </row>
    <row r="4" spans="1:11" ht="15.95" customHeight="1" thickBot="1" x14ac:dyDescent="0.25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2"/>
    </row>
    <row r="5" spans="1:11" ht="15.95" customHeight="1" x14ac:dyDescent="0.2">
      <c r="A5" s="97" t="s">
        <v>39</v>
      </c>
      <c r="B5" s="98"/>
      <c r="C5" s="155" t="s">
        <v>85</v>
      </c>
      <c r="D5" s="156"/>
      <c r="E5" s="156"/>
      <c r="F5" s="156"/>
      <c r="G5" s="156"/>
      <c r="H5" s="156"/>
      <c r="I5" s="156"/>
      <c r="J5" s="156"/>
      <c r="K5" s="157"/>
    </row>
    <row r="6" spans="1:11" ht="15.95" customHeight="1" x14ac:dyDescent="0.2">
      <c r="A6" s="93" t="s">
        <v>40</v>
      </c>
      <c r="B6" s="94"/>
      <c r="C6" s="142" t="s">
        <v>87</v>
      </c>
      <c r="D6" s="143"/>
      <c r="E6" s="143"/>
      <c r="F6" s="143"/>
      <c r="G6" s="143"/>
      <c r="H6" s="143"/>
      <c r="I6" s="143"/>
      <c r="J6" s="143"/>
      <c r="K6" s="158"/>
    </row>
    <row r="7" spans="1:11" ht="15.95" customHeight="1" x14ac:dyDescent="0.2">
      <c r="A7" s="149"/>
      <c r="B7" s="150"/>
      <c r="C7" s="150"/>
      <c r="D7" s="150"/>
      <c r="E7" s="150"/>
      <c r="F7" s="150"/>
      <c r="G7" s="150"/>
      <c r="H7" s="166" t="s">
        <v>54</v>
      </c>
      <c r="I7" s="187"/>
      <c r="J7" s="166" t="s">
        <v>55</v>
      </c>
      <c r="K7" s="167"/>
    </row>
    <row r="8" spans="1:11" ht="15.95" customHeight="1" x14ac:dyDescent="0.2">
      <c r="A8" s="93" t="s">
        <v>41</v>
      </c>
      <c r="B8" s="94"/>
      <c r="C8" s="142" t="s">
        <v>371</v>
      </c>
      <c r="D8" s="143"/>
      <c r="E8" s="143"/>
      <c r="F8" s="143"/>
      <c r="G8" s="144"/>
      <c r="H8" s="142"/>
      <c r="I8" s="144"/>
      <c r="J8" s="168"/>
      <c r="K8" s="169"/>
    </row>
    <row r="9" spans="1:11" ht="15.95" customHeight="1" x14ac:dyDescent="0.2">
      <c r="A9" s="93" t="s">
        <v>42</v>
      </c>
      <c r="B9" s="94"/>
      <c r="C9" s="142" t="s">
        <v>372</v>
      </c>
      <c r="D9" s="143"/>
      <c r="E9" s="143"/>
      <c r="F9" s="143"/>
      <c r="G9" s="144"/>
      <c r="H9" s="142"/>
      <c r="I9" s="144"/>
      <c r="J9" s="168"/>
      <c r="K9" s="169"/>
    </row>
    <row r="10" spans="1:11" ht="15.95" customHeight="1" x14ac:dyDescent="0.2">
      <c r="A10" s="93" t="s">
        <v>43</v>
      </c>
      <c r="B10" s="94"/>
      <c r="C10" s="142"/>
      <c r="D10" s="143"/>
      <c r="E10" s="143"/>
      <c r="F10" s="143"/>
      <c r="G10" s="144"/>
      <c r="H10" s="142"/>
      <c r="I10" s="144"/>
      <c r="J10" s="168"/>
      <c r="K10" s="169"/>
    </row>
    <row r="11" spans="1:11" ht="15.95" customHeight="1" x14ac:dyDescent="0.2">
      <c r="A11" s="93" t="s">
        <v>44</v>
      </c>
      <c r="B11" s="94"/>
      <c r="C11" s="142"/>
      <c r="D11" s="143"/>
      <c r="E11" s="143"/>
      <c r="F11" s="143"/>
      <c r="G11" s="144"/>
      <c r="H11" s="142"/>
      <c r="I11" s="144"/>
      <c r="J11" s="168"/>
      <c r="K11" s="169"/>
    </row>
    <row r="12" spans="1:11" ht="15.95" customHeight="1" x14ac:dyDescent="0.2">
      <c r="A12" s="93" t="s">
        <v>45</v>
      </c>
      <c r="B12" s="94"/>
      <c r="C12" s="142"/>
      <c r="D12" s="143"/>
      <c r="E12" s="143"/>
      <c r="F12" s="143"/>
      <c r="G12" s="144"/>
      <c r="H12" s="142"/>
      <c r="I12" s="144"/>
      <c r="J12" s="168"/>
      <c r="K12" s="169"/>
    </row>
    <row r="13" spans="1:11" ht="15.95" customHeight="1" x14ac:dyDescent="0.2">
      <c r="A13" s="93" t="s">
        <v>46</v>
      </c>
      <c r="B13" s="94"/>
      <c r="C13" s="142"/>
      <c r="D13" s="143"/>
      <c r="E13" s="143"/>
      <c r="F13" s="143"/>
      <c r="G13" s="144"/>
      <c r="H13" s="142"/>
      <c r="I13" s="144"/>
      <c r="J13" s="168"/>
      <c r="K13" s="169"/>
    </row>
    <row r="14" spans="1:11" ht="15.95" customHeight="1" x14ac:dyDescent="0.2">
      <c r="A14" s="93" t="s">
        <v>47</v>
      </c>
      <c r="B14" s="94"/>
      <c r="C14" s="142"/>
      <c r="D14" s="143"/>
      <c r="E14" s="143"/>
      <c r="F14" s="143"/>
      <c r="G14" s="144"/>
      <c r="H14" s="142"/>
      <c r="I14" s="144"/>
      <c r="J14" s="168"/>
      <c r="K14" s="169"/>
    </row>
    <row r="15" spans="1:11" ht="15.95" customHeight="1" x14ac:dyDescent="0.2">
      <c r="A15" s="93" t="s">
        <v>48</v>
      </c>
      <c r="B15" s="94"/>
      <c r="C15" s="142"/>
      <c r="D15" s="144"/>
      <c r="E15" s="81" t="s">
        <v>53</v>
      </c>
      <c r="F15" s="188">
        <v>0</v>
      </c>
      <c r="G15" s="188"/>
      <c r="H15" s="205" t="s">
        <v>82</v>
      </c>
      <c r="I15" s="205"/>
      <c r="J15" s="188">
        <v>0</v>
      </c>
      <c r="K15" s="240"/>
    </row>
    <row r="16" spans="1:11" ht="15.95" customHeight="1" x14ac:dyDescent="0.2">
      <c r="A16" s="93" t="s">
        <v>49</v>
      </c>
      <c r="B16" s="94"/>
      <c r="C16" s="142"/>
      <c r="D16" s="144"/>
      <c r="E16" s="81" t="s">
        <v>52</v>
      </c>
      <c r="F16" s="145"/>
      <c r="G16" s="145"/>
      <c r="H16" s="206" t="s">
        <v>81</v>
      </c>
      <c r="I16" s="206"/>
      <c r="J16" s="206" t="s">
        <v>370</v>
      </c>
      <c r="K16" s="241"/>
    </row>
    <row r="17" spans="1:11" ht="15.95" customHeight="1" thickBot="1" x14ac:dyDescent="0.25">
      <c r="A17" s="95" t="s">
        <v>50</v>
      </c>
      <c r="B17" s="96"/>
      <c r="C17" s="170"/>
      <c r="D17" s="186"/>
      <c r="E17" s="82" t="s">
        <v>51</v>
      </c>
      <c r="F17" s="170"/>
      <c r="G17" s="186"/>
      <c r="H17" s="170"/>
      <c r="I17" s="171"/>
      <c r="J17" s="171"/>
      <c r="K17" s="172"/>
    </row>
    <row r="18" spans="1:11" ht="21" customHeight="1" thickBot="1" x14ac:dyDescent="0.25">
      <c r="A18" s="183" t="s">
        <v>56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5"/>
    </row>
    <row r="19" spans="1:11" ht="21.75" customHeight="1" thickBot="1" x14ac:dyDescent="0.25">
      <c r="A19" s="161" t="s">
        <v>57</v>
      </c>
      <c r="B19" s="162"/>
      <c r="C19" s="162"/>
      <c r="D19" s="162"/>
      <c r="E19" s="163"/>
      <c r="F19" s="72"/>
      <c r="G19" s="164" t="s">
        <v>58</v>
      </c>
      <c r="H19" s="162"/>
      <c r="I19" s="162"/>
      <c r="J19" s="162"/>
      <c r="K19" s="165"/>
    </row>
    <row r="20" spans="1:11" ht="15.95" customHeight="1" x14ac:dyDescent="0.2">
      <c r="A20" s="70">
        <v>1</v>
      </c>
      <c r="B20" s="159" t="s">
        <v>59</v>
      </c>
      <c r="C20" s="160"/>
      <c r="D20" s="99" t="s">
        <v>35</v>
      </c>
      <c r="E20" s="83">
        <v>0</v>
      </c>
      <c r="F20" s="71">
        <v>13</v>
      </c>
      <c r="G20" s="234"/>
      <c r="H20" s="235"/>
      <c r="I20" s="235"/>
      <c r="J20" s="236"/>
      <c r="K20" s="87">
        <v>0</v>
      </c>
    </row>
    <row r="21" spans="1:11" ht="15.95" customHeight="1" x14ac:dyDescent="0.2">
      <c r="A21" s="67">
        <v>2</v>
      </c>
      <c r="B21" s="153"/>
      <c r="C21" s="154"/>
      <c r="D21" s="81" t="s">
        <v>36</v>
      </c>
      <c r="E21" s="84">
        <v>0</v>
      </c>
      <c r="F21" s="68">
        <v>14</v>
      </c>
      <c r="G21" s="142"/>
      <c r="H21" s="143"/>
      <c r="I21" s="143"/>
      <c r="J21" s="144"/>
      <c r="K21" s="88">
        <v>0</v>
      </c>
    </row>
    <row r="22" spans="1:11" ht="15.95" customHeight="1" x14ac:dyDescent="0.2">
      <c r="A22" s="67">
        <v>3</v>
      </c>
      <c r="B22" s="151" t="s">
        <v>60</v>
      </c>
      <c r="C22" s="152"/>
      <c r="D22" s="81" t="s">
        <v>61</v>
      </c>
      <c r="E22" s="84"/>
      <c r="F22" s="68">
        <v>15</v>
      </c>
      <c r="G22" s="142"/>
      <c r="H22" s="143"/>
      <c r="I22" s="143"/>
      <c r="J22" s="144"/>
      <c r="K22" s="88">
        <v>0</v>
      </c>
    </row>
    <row r="23" spans="1:11" ht="15.95" customHeight="1" thickBot="1" x14ac:dyDescent="0.25">
      <c r="A23" s="67">
        <v>4</v>
      </c>
      <c r="B23" s="153"/>
      <c r="C23" s="154"/>
      <c r="D23" s="81" t="s">
        <v>62</v>
      </c>
      <c r="E23" s="85">
        <v>0</v>
      </c>
      <c r="F23" s="69">
        <v>16</v>
      </c>
      <c r="G23" s="142"/>
      <c r="H23" s="143"/>
      <c r="I23" s="143"/>
      <c r="J23" s="144"/>
      <c r="K23" s="88">
        <v>0</v>
      </c>
    </row>
    <row r="24" spans="1:11" ht="15.95" customHeight="1" thickBot="1" x14ac:dyDescent="0.25">
      <c r="A24" s="67">
        <v>5</v>
      </c>
      <c r="B24" s="146" t="s">
        <v>68</v>
      </c>
      <c r="C24" s="147"/>
      <c r="D24" s="148"/>
      <c r="E24" s="86">
        <f>SUM(E20:E23)</f>
        <v>0</v>
      </c>
      <c r="F24" s="73">
        <v>17</v>
      </c>
      <c r="G24" s="142"/>
      <c r="H24" s="143"/>
      <c r="I24" s="143"/>
      <c r="J24" s="144"/>
      <c r="K24" s="88">
        <v>0</v>
      </c>
    </row>
    <row r="25" spans="1:11" ht="15.95" customHeight="1" x14ac:dyDescent="0.2">
      <c r="A25" s="67">
        <v>6</v>
      </c>
      <c r="B25" s="136" t="s">
        <v>69</v>
      </c>
      <c r="C25" s="137"/>
      <c r="D25" s="138"/>
      <c r="E25" s="83">
        <v>0</v>
      </c>
      <c r="F25" s="69">
        <v>18</v>
      </c>
      <c r="G25" s="142"/>
      <c r="H25" s="143"/>
      <c r="I25" s="143"/>
      <c r="J25" s="144"/>
      <c r="K25" s="88">
        <v>0</v>
      </c>
    </row>
    <row r="26" spans="1:11" ht="15.95" customHeight="1" thickBot="1" x14ac:dyDescent="0.25">
      <c r="A26" s="67">
        <v>7</v>
      </c>
      <c r="B26" s="136" t="s">
        <v>70</v>
      </c>
      <c r="C26" s="137"/>
      <c r="D26" s="138"/>
      <c r="E26" s="85">
        <v>0</v>
      </c>
      <c r="F26" s="69">
        <v>19</v>
      </c>
      <c r="G26" s="142"/>
      <c r="H26" s="143"/>
      <c r="I26" s="143"/>
      <c r="J26" s="144"/>
      <c r="K26" s="88">
        <v>0</v>
      </c>
    </row>
    <row r="27" spans="1:11" ht="15.95" customHeight="1" thickBot="1" x14ac:dyDescent="0.25">
      <c r="A27" s="67">
        <v>8</v>
      </c>
      <c r="B27" s="146" t="s">
        <v>71</v>
      </c>
      <c r="C27" s="147"/>
      <c r="D27" s="148"/>
      <c r="E27" s="86">
        <f>SUM(E24:E26)</f>
        <v>0</v>
      </c>
      <c r="F27" s="73">
        <v>20</v>
      </c>
      <c r="G27" s="142"/>
      <c r="H27" s="143"/>
      <c r="I27" s="143"/>
      <c r="J27" s="144"/>
      <c r="K27" s="88">
        <v>0</v>
      </c>
    </row>
    <row r="28" spans="1:11" ht="15.95" customHeight="1" x14ac:dyDescent="0.2">
      <c r="A28" s="67">
        <v>9</v>
      </c>
      <c r="B28" s="136" t="s">
        <v>72</v>
      </c>
      <c r="C28" s="137"/>
      <c r="D28" s="138"/>
      <c r="E28" s="83">
        <v>0</v>
      </c>
      <c r="F28" s="69">
        <v>21</v>
      </c>
      <c r="G28" s="142"/>
      <c r="H28" s="143"/>
      <c r="I28" s="143"/>
      <c r="J28" s="144"/>
      <c r="K28" s="88">
        <v>0</v>
      </c>
    </row>
    <row r="29" spans="1:11" ht="15.95" customHeight="1" x14ac:dyDescent="0.2">
      <c r="A29" s="67">
        <v>10</v>
      </c>
      <c r="B29" s="136" t="s">
        <v>73</v>
      </c>
      <c r="C29" s="137"/>
      <c r="D29" s="138"/>
      <c r="E29" s="84">
        <v>0</v>
      </c>
      <c r="F29" s="69">
        <v>22</v>
      </c>
      <c r="G29" s="142"/>
      <c r="H29" s="143"/>
      <c r="I29" s="143"/>
      <c r="J29" s="144"/>
      <c r="K29" s="88">
        <v>0</v>
      </c>
    </row>
    <row r="30" spans="1:11" ht="15.95" customHeight="1" thickBot="1" x14ac:dyDescent="0.25">
      <c r="A30" s="67">
        <v>11</v>
      </c>
      <c r="B30" s="136" t="s">
        <v>74</v>
      </c>
      <c r="C30" s="137"/>
      <c r="D30" s="138"/>
      <c r="E30" s="85">
        <v>0</v>
      </c>
      <c r="F30" s="69">
        <v>23</v>
      </c>
      <c r="G30" s="142"/>
      <c r="H30" s="143"/>
      <c r="I30" s="143"/>
      <c r="J30" s="144"/>
      <c r="K30" s="88">
        <v>0</v>
      </c>
    </row>
    <row r="31" spans="1:11" ht="15.95" customHeight="1" thickBot="1" x14ac:dyDescent="0.25">
      <c r="A31" s="76">
        <v>12</v>
      </c>
      <c r="B31" s="146" t="s">
        <v>75</v>
      </c>
      <c r="C31" s="147"/>
      <c r="D31" s="148"/>
      <c r="E31" s="92">
        <f>SUM(E27:E30)</f>
        <v>0</v>
      </c>
      <c r="F31" s="77">
        <v>24</v>
      </c>
      <c r="G31" s="145"/>
      <c r="H31" s="145"/>
      <c r="I31" s="145"/>
      <c r="J31" s="145"/>
      <c r="K31" s="89">
        <v>0</v>
      </c>
    </row>
    <row r="32" spans="1:11" ht="15.95" customHeight="1" thickBot="1" x14ac:dyDescent="0.25">
      <c r="A32" s="78"/>
      <c r="B32" s="139"/>
      <c r="C32" s="140"/>
      <c r="D32" s="141"/>
      <c r="E32" s="80"/>
      <c r="F32" s="79">
        <v>25</v>
      </c>
      <c r="G32" s="237" t="s">
        <v>76</v>
      </c>
      <c r="H32" s="238"/>
      <c r="I32" s="238"/>
      <c r="J32" s="102"/>
      <c r="K32" s="90">
        <f>SUM(K20:K31)</f>
        <v>0</v>
      </c>
    </row>
    <row r="33" spans="1:11" ht="15.95" customHeight="1" thickBot="1" x14ac:dyDescent="0.25">
      <c r="A33" s="197"/>
      <c r="B33" s="198"/>
      <c r="C33" s="198"/>
      <c r="D33" s="198"/>
      <c r="E33" s="198"/>
      <c r="F33" s="207" t="s">
        <v>63</v>
      </c>
      <c r="G33" s="208"/>
      <c r="H33" s="208"/>
      <c r="I33" s="208"/>
      <c r="J33" s="209"/>
      <c r="K33" s="210"/>
    </row>
    <row r="34" spans="1:11" ht="15.95" customHeight="1" thickBot="1" x14ac:dyDescent="0.25">
      <c r="A34" s="197"/>
      <c r="B34" s="198"/>
      <c r="C34" s="198"/>
      <c r="D34" s="198"/>
      <c r="E34" s="198"/>
      <c r="F34" s="74">
        <v>26</v>
      </c>
      <c r="G34" s="239" t="s">
        <v>77</v>
      </c>
      <c r="H34" s="239"/>
      <c r="I34" s="239"/>
      <c r="J34" s="146"/>
      <c r="K34" s="92">
        <f>E31+K32</f>
        <v>0</v>
      </c>
    </row>
    <row r="35" spans="1:11" ht="15.95" customHeight="1" x14ac:dyDescent="0.2">
      <c r="A35" s="197"/>
      <c r="B35" s="198"/>
      <c r="C35" s="198"/>
      <c r="D35" s="198"/>
      <c r="E35" s="198"/>
      <c r="F35" s="74">
        <v>27</v>
      </c>
      <c r="G35" s="205" t="s">
        <v>374</v>
      </c>
      <c r="H35" s="205"/>
      <c r="I35" s="205"/>
      <c r="J35" s="205"/>
      <c r="K35" s="103"/>
    </row>
    <row r="36" spans="1:11" ht="15.95" customHeight="1" x14ac:dyDescent="0.2">
      <c r="A36" s="197"/>
      <c r="B36" s="198"/>
      <c r="C36" s="198"/>
      <c r="D36" s="198"/>
      <c r="E36" s="198"/>
      <c r="F36" s="74">
        <v>28</v>
      </c>
      <c r="G36" s="206" t="s">
        <v>376</v>
      </c>
      <c r="H36" s="205"/>
      <c r="I36" s="205"/>
      <c r="J36" s="205"/>
      <c r="K36" s="104"/>
    </row>
    <row r="37" spans="1:11" ht="15.95" customHeight="1" thickBot="1" x14ac:dyDescent="0.25">
      <c r="A37" s="197"/>
      <c r="B37" s="198"/>
      <c r="C37" s="198"/>
      <c r="D37" s="198"/>
      <c r="E37" s="198"/>
      <c r="F37" s="74">
        <v>29</v>
      </c>
      <c r="G37" s="206" t="s">
        <v>375</v>
      </c>
      <c r="H37" s="205"/>
      <c r="I37" s="205"/>
      <c r="J37" s="205"/>
      <c r="K37" s="104">
        <v>0</v>
      </c>
    </row>
    <row r="38" spans="1:11" ht="15.95" customHeight="1" thickBot="1" x14ac:dyDescent="0.25">
      <c r="A38" s="197"/>
      <c r="B38" s="198"/>
      <c r="C38" s="198"/>
      <c r="D38" s="198"/>
      <c r="E38" s="198"/>
      <c r="F38" s="75">
        <v>30</v>
      </c>
      <c r="G38" s="232" t="s">
        <v>83</v>
      </c>
      <c r="H38" s="232"/>
      <c r="I38" s="232"/>
      <c r="J38" s="233"/>
      <c r="K38" s="92">
        <f>SUM(K34:K37)</f>
        <v>0</v>
      </c>
    </row>
    <row r="39" spans="1:11" ht="15.95" customHeight="1" x14ac:dyDescent="0.2">
      <c r="A39" s="199"/>
      <c r="B39" s="200"/>
      <c r="C39" s="200"/>
      <c r="D39" s="200"/>
      <c r="E39" s="200"/>
      <c r="F39" s="200"/>
      <c r="G39" s="200"/>
      <c r="H39" s="200"/>
      <c r="I39" s="200"/>
      <c r="J39" s="200"/>
      <c r="K39" s="201"/>
    </row>
    <row r="40" spans="1:11" ht="15.95" customHeight="1" x14ac:dyDescent="0.2">
      <c r="A40" s="100" t="s">
        <v>373</v>
      </c>
      <c r="B40" s="101"/>
      <c r="C40" s="91"/>
      <c r="D40" s="192"/>
      <c r="E40" s="193"/>
      <c r="F40" s="229" t="s">
        <v>78</v>
      </c>
      <c r="G40" s="230"/>
      <c r="H40" s="231"/>
      <c r="I40" s="202" t="s">
        <v>86</v>
      </c>
      <c r="J40" s="203"/>
      <c r="K40" s="204"/>
    </row>
    <row r="41" spans="1:11" ht="15.95" customHeight="1" x14ac:dyDescent="0.2">
      <c r="A41" s="217"/>
      <c r="B41" s="218"/>
      <c r="C41" s="219"/>
      <c r="D41" s="194"/>
      <c r="E41" s="195"/>
      <c r="F41" s="229" t="s">
        <v>79</v>
      </c>
      <c r="G41" s="230"/>
      <c r="H41" s="231"/>
      <c r="I41" s="202">
        <v>701</v>
      </c>
      <c r="J41" s="203"/>
      <c r="K41" s="204"/>
    </row>
    <row r="42" spans="1:11" ht="15.95" customHeight="1" x14ac:dyDescent="0.2">
      <c r="A42" s="220"/>
      <c r="B42" s="221"/>
      <c r="C42" s="222"/>
      <c r="D42" s="194"/>
      <c r="E42" s="195"/>
      <c r="F42" s="229" t="s">
        <v>80</v>
      </c>
      <c r="G42" s="230"/>
      <c r="H42" s="231"/>
      <c r="I42" s="211"/>
      <c r="J42" s="212"/>
      <c r="K42" s="213"/>
    </row>
    <row r="43" spans="1:11" ht="15.95" customHeight="1" x14ac:dyDescent="0.2">
      <c r="A43" s="223"/>
      <c r="B43" s="224"/>
      <c r="C43" s="225"/>
      <c r="D43" s="194"/>
      <c r="E43" s="195"/>
      <c r="F43" s="229"/>
      <c r="G43" s="230"/>
      <c r="H43" s="231"/>
      <c r="I43" s="202"/>
      <c r="J43" s="203"/>
      <c r="K43" s="204"/>
    </row>
    <row r="44" spans="1:11" ht="15.95" customHeight="1" thickBot="1" x14ac:dyDescent="0.25">
      <c r="A44" s="189" t="s">
        <v>64</v>
      </c>
      <c r="B44" s="190"/>
      <c r="C44" s="191"/>
      <c r="D44" s="196" t="s">
        <v>65</v>
      </c>
      <c r="E44" s="191"/>
      <c r="F44" s="226" t="s">
        <v>66</v>
      </c>
      <c r="G44" s="227"/>
      <c r="H44" s="228"/>
      <c r="I44" s="214"/>
      <c r="J44" s="215"/>
      <c r="K44" s="216"/>
    </row>
  </sheetData>
  <mergeCells count="88">
    <mergeCell ref="J14:K14"/>
    <mergeCell ref="H13:I13"/>
    <mergeCell ref="H14:I14"/>
    <mergeCell ref="H16:I16"/>
    <mergeCell ref="J15:K15"/>
    <mergeCell ref="J16:K16"/>
    <mergeCell ref="H15:I15"/>
    <mergeCell ref="G38:J38"/>
    <mergeCell ref="F40:H40"/>
    <mergeCell ref="F41:H41"/>
    <mergeCell ref="G20:J20"/>
    <mergeCell ref="G21:J21"/>
    <mergeCell ref="G22:J22"/>
    <mergeCell ref="G23:J23"/>
    <mergeCell ref="G32:I32"/>
    <mergeCell ref="G26:J26"/>
    <mergeCell ref="G27:J27"/>
    <mergeCell ref="G28:J28"/>
    <mergeCell ref="G25:J25"/>
    <mergeCell ref="G24:J24"/>
    <mergeCell ref="G36:J36"/>
    <mergeCell ref="G34:J34"/>
    <mergeCell ref="A42:C43"/>
    <mergeCell ref="F44:H44"/>
    <mergeCell ref="F42:H42"/>
    <mergeCell ref="I41:K41"/>
    <mergeCell ref="F43:H43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I42:K42"/>
    <mergeCell ref="I44:K44"/>
    <mergeCell ref="I43:K43"/>
    <mergeCell ref="A41:C41"/>
    <mergeCell ref="A1:K4"/>
    <mergeCell ref="A18:K18"/>
    <mergeCell ref="F17:G17"/>
    <mergeCell ref="C14:G14"/>
    <mergeCell ref="C16:D16"/>
    <mergeCell ref="C17:D17"/>
    <mergeCell ref="H7:I7"/>
    <mergeCell ref="H8:I8"/>
    <mergeCell ref="C15:D15"/>
    <mergeCell ref="F15:G15"/>
    <mergeCell ref="F16:G16"/>
    <mergeCell ref="J11:K11"/>
    <mergeCell ref="H9:I9"/>
    <mergeCell ref="H10:I10"/>
    <mergeCell ref="H11:I11"/>
    <mergeCell ref="H12:I12"/>
    <mergeCell ref="C12:G12"/>
    <mergeCell ref="C13:G13"/>
    <mergeCell ref="B22:C23"/>
    <mergeCell ref="B24:D24"/>
    <mergeCell ref="C5:K5"/>
    <mergeCell ref="C6:K6"/>
    <mergeCell ref="B20:C21"/>
    <mergeCell ref="A19:E19"/>
    <mergeCell ref="G19:K19"/>
    <mergeCell ref="J7:K7"/>
    <mergeCell ref="J8:K8"/>
    <mergeCell ref="J9:K9"/>
    <mergeCell ref="J10:K10"/>
    <mergeCell ref="H17:K17"/>
    <mergeCell ref="J12:K12"/>
    <mergeCell ref="J13:K13"/>
    <mergeCell ref="A7:G7"/>
    <mergeCell ref="C8:G8"/>
    <mergeCell ref="C9:G9"/>
    <mergeCell ref="C10:G10"/>
    <mergeCell ref="C11:G11"/>
    <mergeCell ref="B28:D28"/>
    <mergeCell ref="B29:D29"/>
    <mergeCell ref="B30:D30"/>
    <mergeCell ref="B32:D32"/>
    <mergeCell ref="G30:J30"/>
    <mergeCell ref="G31:J31"/>
    <mergeCell ref="G29:J29"/>
    <mergeCell ref="B31:D31"/>
  </mergeCells>
  <phoneticPr fontId="0" type="noConversion"/>
  <printOptions horizontalCentered="1" verticalCentered="1"/>
  <pageMargins left="0.59055118110236227" right="0.4724409448818898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Rozpočet</vt:lpstr>
      <vt:lpstr>Rekapitulace rozpočtu</vt:lpstr>
      <vt:lpstr>Výkaz</vt:lpstr>
      <vt:lpstr>Krycí list</vt:lpstr>
      <vt:lpstr>'Rekapitulace rozpočtu'!Názvy_tisku</vt:lpstr>
      <vt:lpstr>Rozpočet!Názvy_tisku</vt:lpstr>
      <vt:lpstr>Výkaz!Názvy_tisku</vt:lpstr>
      <vt:lpstr>'Krycí list'!Oblast_tisku</vt:lpstr>
    </vt:vector>
  </TitlesOfParts>
  <Company>SoftProjekt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 Švancara</dc:creator>
  <cp:lastModifiedBy>Bozena Antolakova</cp:lastModifiedBy>
  <cp:lastPrinted>2017-06-24T11:36:15Z</cp:lastPrinted>
  <dcterms:created xsi:type="dcterms:W3CDTF">2000-09-05T09:25:34Z</dcterms:created>
  <dcterms:modified xsi:type="dcterms:W3CDTF">2017-07-13T12:39:45Z</dcterms:modified>
</cp:coreProperties>
</file>